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616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БЮДЖЕТА'!$A$8:$E$188</definedName>
    <definedName name="_xlnm.Print_Titles" localSheetId="0">'БЕЗ УЧЕТА СЧЕТОВ БЮДЖЕТА'!$8:$8</definedName>
  </definedNames>
  <calcPr fullCalcOnLoad="1"/>
</workbook>
</file>

<file path=xl/sharedStrings.xml><?xml version="1.0" encoding="utf-8"?>
<sst xmlns="http://schemas.openxmlformats.org/spreadsheetml/2006/main" count="408" uniqueCount="273">
  <si>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</si>
  <si>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</si>
  <si>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</si>
  <si>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</si>
  <si>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</si>
  <si>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</si>
  <si>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</si>
  <si>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</si>
  <si>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</si>
  <si>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</si>
  <si>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</si>
  <si>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</si>
  <si>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</si>
  <si>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</si>
  <si>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</si>
  <si>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</si>
  <si>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</si>
  <si>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</si>
  <si>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</si>
  <si>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</si>
  <si>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</si>
  <si>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</si>
  <si>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</si>
  <si>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</si>
  <si>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</si>
  <si>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</si>
  <si>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</si>
  <si>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</si>
  <si>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</si>
  <si>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</si>
  <si>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</si>
  <si>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</si>
  <si>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</si>
  <si>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</si>
  <si>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</si>
  <si>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</si>
  <si>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</si>
  <si>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</si>
  <si>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</si>
  <si>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</si>
  <si>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</si>
  <si>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</si>
  <si>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</si>
  <si>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</si>
  <si>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</si>
  <si>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</si>
  <si>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</si>
  <si>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</si>
  <si>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</si>
  <si>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</si>
  <si>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</si>
  <si>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</si>
  <si>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</si>
  <si>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</si>
  <si>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</si>
  <si>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</si>
  <si>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</si>
  <si>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</si>
  <si>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</si>
  <si>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</si>
  <si>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</si>
  <si>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</si>
  <si>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</si>
  <si>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</si>
  <si>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</si>
  <si>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</si>
  <si>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</si>
  <si>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</si>
  <si>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</si>
  <si>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</si>
  <si>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</si>
  <si>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</si>
  <si>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</si>
  <si>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</si>
  <si>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</si>
  <si>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</si>
  <si>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</si>
  <si>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</si>
  <si>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</si>
  <si>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</si>
  <si>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</si>
  <si>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</si>
  <si>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</si>
  <si>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</si>
  <si>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</si>
  <si>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</si>
  <si>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</si>
  <si>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</si>
  <si>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</si>
  <si>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</si>
  <si>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</si>
  <si>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</si>
  <si>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</si>
  <si>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Общее образование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</si>
  <si>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</si>
  <si>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</si>
  <si>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</si>
  <si>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</si>
  <si>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</si>
  <si>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</si>
  <si>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</si>
  <si>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</si>
  <si>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</si>
  <si>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Дошкольное образование</t>
  </si>
  <si>
    <t>Субсидии бюджетным учреждениям на иные цели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</si>
  <si>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</si>
  <si>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</si>
  <si>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</si>
  <si>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</si>
  <si>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</si>
  <si>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</si>
  <si>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</si>
  <si>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</si>
  <si>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</si>
  <si>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</si>
  <si>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</si>
  <si>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</si>
  <si>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</si>
  <si>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</si>
  <si>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</si>
  <si>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0310093050</t>
  </si>
  <si>
    <t>0310093060</t>
  </si>
  <si>
    <t>0310021690</t>
  </si>
  <si>
    <t>0310093080</t>
  </si>
  <si>
    <t>0330000000</t>
  </si>
  <si>
    <t>0330001690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</si>
  <si>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</si>
  <si>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</si>
  <si>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</si>
  <si>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</si>
  <si>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</si>
  <si>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</si>
  <si>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</si>
  <si>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</si>
  <si>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</si>
  <si>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</si>
  <si>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</si>
  <si>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</si>
  <si>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</si>
  <si>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</si>
  <si>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</si>
  <si>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</si>
  <si>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</si>
  <si>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</si>
  <si>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</si>
  <si>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</si>
  <si>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</si>
  <si>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</si>
  <si>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</si>
  <si>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</si>
  <si>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</si>
  <si>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</si>
  <si>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</si>
  <si>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</si>
  <si>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</si>
  <si>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</si>
  <si>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</si>
  <si>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</si>
  <si>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</si>
  <si>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</si>
  <si>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</si>
  <si>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</si>
  <si>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</si>
  <si>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</si>
  <si>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</si>
  <si>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</si>
  <si>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</si>
  <si>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</si>
  <si>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</si>
  <si>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</si>
  <si>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</si>
  <si>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</si>
  <si>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</si>
  <si>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</si>
  <si>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</si>
  <si>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</si>
  <si>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</si>
  <si>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</si>
  <si>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</si>
  <si>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</si>
  <si>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</si>
  <si>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9990093010</t>
  </si>
  <si>
    <t>9990093100</t>
  </si>
  <si>
    <t>9990093030</t>
  </si>
  <si>
    <t>9990000000</t>
  </si>
  <si>
    <t>9990051180</t>
  </si>
  <si>
    <t>9990002190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</si>
  <si>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</si>
  <si>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</si>
  <si>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</si>
  <si>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</si>
  <si>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</si>
  <si>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</si>
  <si>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</si>
  <si>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</si>
  <si>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</si>
  <si>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</si>
  <si>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</si>
  <si>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</si>
  <si>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</si>
  <si>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</si>
  <si>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2200092180</t>
  </si>
  <si>
    <t>Расходы на создание многофункционального центра по предоставлению государственных (муниципальных) услуг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</si>
  <si>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</si>
  <si>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</si>
  <si>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</si>
  <si>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</si>
  <si>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</si>
  <si>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</si>
  <si>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0100050200</t>
  </si>
  <si>
    <t xml:space="preserve">Мероприятия учреждений по сохранению и развитию учреждений библиотечного обслуживания </t>
  </si>
  <si>
    <t>1620082690</t>
  </si>
  <si>
    <t>01000R0200</t>
  </si>
  <si>
    <t>МП "Развитие дополнительного образования в сфере культуры и искусства на 2016-2018 годы"</t>
  </si>
  <si>
    <t>МП "Развития образования Михайловского муницпального района на 2016-2020 гг."</t>
  </si>
  <si>
    <t>МП"Обеспечение жилье молодых семей Михайловского муницпального района"на 2013-2017 годы</t>
  </si>
  <si>
    <t xml:space="preserve">МП"Развитие муниципальной службы в администрации Михайловского муницпального района на 2016-2018 годы" </t>
  </si>
  <si>
    <t>МДС"Доступная среда для инвалидов Михайловского муницпального района на 2016-2018 годы "</t>
  </si>
  <si>
    <t>МП "Комплексные меры по противодействию употреблению наркотиков в Михайловском муниципальном районе на 2016-2018 годы"</t>
  </si>
  <si>
    <t>МП"Развитие малого и среднего предпринимательства на территории Михайловского муниципального района на 2015-2017 годы"</t>
  </si>
  <si>
    <t>МП"Развитие малоэтажного жилищного строительства на территории Михайловского муниципального района на 2016-2018 годы"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</si>
  <si>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2015-2017 годы" </t>
  </si>
  <si>
    <t>МП"Юные таланты Михайловского муниципального района на 2016-2018 годы"</t>
  </si>
  <si>
    <t>МП"Развитие физической культуры и спорта Михайловского муниципального района на 2016-2020 годы"</t>
  </si>
  <si>
    <t>МП  "Развитие культуры Михайловского муниципального районана 2016-2018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</si>
  <si>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</si>
  <si>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</si>
  <si>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</si>
  <si>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>1800000610</t>
  </si>
  <si>
    <t>Мероприятия районных казенных муниципальных учреждений по профилактике терроризма и противодействию экстремизму</t>
  </si>
  <si>
    <t>МП"Профилактика правонарушений в Михайловском муниципальном районе на 2017-2020 годы"</t>
  </si>
  <si>
    <t>МП"Патриотическое воспитание граждан Михайловского муниципального района на 2017-2019 годы"</t>
  </si>
  <si>
    <t>МП "Молодежь Михайловского муниципального района на 2017-2019 годы"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</si>
  <si>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</si>
  <si>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</si>
  <si>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</si>
  <si>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</si>
  <si>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22000S2070</t>
  </si>
  <si>
    <t>01000L0200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</si>
  <si>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</si>
  <si>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</si>
  <si>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</si>
  <si>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</si>
  <si>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Приобретение школьного автобуса</t>
  </si>
  <si>
    <t>0310092040</t>
  </si>
  <si>
    <t>Средства местного бюджета на приобретение школьного автобуса</t>
  </si>
  <si>
    <t>03100S2040</t>
  </si>
  <si>
    <t>Мероприятия государственной программы Российской Федерации "Доступная среда" на 2011-2020 годы</t>
  </si>
  <si>
    <t>03600R0270</t>
  </si>
  <si>
    <t>0800092370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</si>
  <si>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</si>
  <si>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</si>
  <si>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</si>
  <si>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</si>
  <si>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9990009100</t>
  </si>
  <si>
    <t>Расходы на погашение кредиторской задолженности прошлых лет</t>
  </si>
  <si>
    <t>Дополнительное образование детей</t>
  </si>
  <si>
    <t>районного бюджета на 2018 год по финансовому обеспечению муниципальных программ Михайловского муниципального района и непрограммным направлениям деятельности</t>
  </si>
  <si>
    <t xml:space="preserve">Приложение 14 к решению </t>
  </si>
  <si>
    <t>0800000630</t>
  </si>
  <si>
    <t>МП «Содержание и ремонт муниципального жилого фонда в Михайловском муниципальном районе на 2018-2020 годы»</t>
  </si>
  <si>
    <t>2400000000</t>
  </si>
  <si>
    <t>2400000600</t>
  </si>
  <si>
    <t xml:space="preserve">Мероприятия администрации Михайловского муниципального района </t>
  </si>
  <si>
    <t>2500000000</t>
  </si>
  <si>
    <t>2500000600</t>
  </si>
  <si>
    <t>МП «Противодействие коррупции на территории Михайловского муниципального района на 2016-2018 годы»</t>
  </si>
  <si>
    <t>2600000000</t>
  </si>
  <si>
    <t>2600000600</t>
  </si>
  <si>
    <t>МП «Управление муниципальным имуществом и земельными ресурсами Михайловского муниципального района на 2018-2020 годы»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</si>
  <si>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</si>
  <si>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9990093110</t>
  </si>
  <si>
    <t>№ 250 от 21.12.2017г.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</si>
</sst>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center" vertical="center" wrapText="1"/>
    </xf>
    <xf numFmtId="168" fontId="11" fillId="33" borderId="20" xfId="0" applyNumberFormat="1" applyFont="1" applyFill="1" applyBorder="1" applyAlignment="1">
      <alignment horizontal="center" vertical="center" wrapText="1"/>
    </xf>
    <xf numFmtId="168" fontId="8" fillId="35" borderId="14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2" fillId="35" borderId="14" xfId="0" applyNumberFormat="1" applyFont="1" applyFill="1" applyBorder="1" applyAlignment="1">
      <alignment horizontal="center" vertical="center" wrapText="1" shrinkToFit="1"/>
    </xf>
    <xf numFmtId="168" fontId="8" fillId="35" borderId="14" xfId="0" applyNumberFormat="1" applyFont="1" applyFill="1" applyBorder="1" applyAlignment="1">
      <alignment horizontal="center" vertical="center" wrapText="1" shrinkToFit="1"/>
    </xf>
    <xf numFmtId="168" fontId="2" fillId="34" borderId="14" xfId="0" applyNumberFormat="1" applyFont="1" applyFill="1" applyBorder="1" applyAlignment="1">
      <alignment horizontal="center" vertical="center" wrapText="1" shrinkToFit="1"/>
    </xf>
    <xf numFmtId="168" fontId="5" fillId="36" borderId="14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7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7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shrinkToFit="1"/>
    </xf>
    <xf numFmtId="4" fontId="8" fillId="35" borderId="14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6" xfId="0" applyNumberFormat="1" applyFont="1" applyFill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16" xfId="0" applyNumberFormat="1" applyFont="1" applyFill="1" applyBorder="1" applyAlignment="1">
      <alignment horizontal="center" vertical="center" wrapText="1"/>
    </xf>
    <xf numFmtId="168" fontId="2" fillId="34" borderId="17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169" fontId="2" fillId="40" borderId="10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center" wrapText="1"/>
    </xf>
    <xf numFmtId="4" fontId="11" fillId="33" borderId="25" xfId="0" applyNumberFormat="1" applyFont="1" applyFill="1" applyBorder="1" applyAlignment="1">
      <alignment horizontal="center" vertical="center" wrapText="1"/>
    </xf>
    <xf numFmtId="4" fontId="8" fillId="35" borderId="26" xfId="0" applyNumberFormat="1" applyFont="1" applyFill="1" applyBorder="1" applyAlignment="1">
      <alignment horizontal="center" vertical="center" shrinkToFit="1"/>
    </xf>
    <xf numFmtId="4" fontId="2" fillId="35" borderId="26" xfId="0" applyNumberFormat="1" applyFont="1" applyFill="1" applyBorder="1" applyAlignment="1">
      <alignment horizontal="center" vertical="center" shrinkToFit="1"/>
    </xf>
    <xf numFmtId="4" fontId="2" fillId="34" borderId="26" xfId="0" applyNumberFormat="1" applyFont="1" applyFill="1" applyBorder="1" applyAlignment="1">
      <alignment horizontal="center" vertical="center" shrinkToFit="1"/>
    </xf>
    <xf numFmtId="4" fontId="5" fillId="36" borderId="26" xfId="0" applyNumberFormat="1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169" fontId="11" fillId="38" borderId="10" xfId="0" applyNumberFormat="1" applyFont="1" applyFill="1" applyBorder="1" applyAlignment="1">
      <alignment horizontal="center" vertical="center" wrapText="1"/>
    </xf>
    <xf numFmtId="4" fontId="11" fillId="38" borderId="10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wrapText="1"/>
    </xf>
    <xf numFmtId="49" fontId="6" fillId="39" borderId="10" xfId="0" applyNumberFormat="1" applyFont="1" applyFill="1" applyBorder="1" applyAlignment="1">
      <alignment horizontal="center" vertical="center" shrinkToFi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4" fontId="2" fillId="37" borderId="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2"/>
  <sheetViews>
    <sheetView showGridLines="0" tabSelected="1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40" hidden="1" customWidth="1"/>
    <col min="23" max="23" width="11.875" style="35" hidden="1" customWidth="1"/>
    <col min="24" max="16384" width="9.125" style="2" customWidth="1"/>
  </cols>
  <sheetData>
    <row r="1" spans="2:23" ht="18.75">
      <c r="B1" s="143" t="s">
        <v>258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59"/>
      <c r="W1" s="2"/>
    </row>
    <row r="2" spans="2:23" ht="15" customHeight="1">
      <c r="B2" s="144" t="s">
        <v>72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60"/>
      <c r="W2" s="2"/>
    </row>
    <row r="3" spans="2:23" ht="12.75">
      <c r="B3" s="146" t="s">
        <v>272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V3" s="2"/>
      <c r="W3" s="2"/>
    </row>
    <row r="4" spans="2:23" ht="12.75">
      <c r="B4" s="2"/>
      <c r="V4" s="2"/>
      <c r="W4" s="2"/>
    </row>
    <row r="5" spans="1:23" ht="30.75" customHeight="1">
      <c r="A5" s="145" t="s">
        <v>26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V5" s="2"/>
      <c r="W5" s="2"/>
    </row>
    <row r="6" spans="1:23" ht="57" customHeight="1">
      <c r="A6" s="142" t="s">
        <v>257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V6" s="2"/>
      <c r="W6" s="2"/>
    </row>
    <row r="7" spans="1:23" ht="16.5" thickBot="1">
      <c r="A7" s="38"/>
      <c r="B7" s="38"/>
      <c r="C7" s="38"/>
      <c r="D7" s="38"/>
      <c r="E7" s="38" t="s">
        <v>70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W7" s="43" t="s">
        <v>23</v>
      </c>
    </row>
    <row r="8" spans="1:23" ht="48" thickBot="1">
      <c r="A8" s="4" t="s">
        <v>0</v>
      </c>
      <c r="B8" s="4" t="s">
        <v>16</v>
      </c>
      <c r="C8" s="4" t="s">
        <v>1</v>
      </c>
      <c r="D8" s="4"/>
      <c r="E8" s="4" t="s">
        <v>4</v>
      </c>
      <c r="F8" s="20" t="s">
        <v>4</v>
      </c>
      <c r="G8" s="4" t="s">
        <v>4</v>
      </c>
      <c r="H8" s="4" t="s">
        <v>4</v>
      </c>
      <c r="I8" s="4" t="s">
        <v>4</v>
      </c>
      <c r="J8" s="4" t="s">
        <v>4</v>
      </c>
      <c r="K8" s="4" t="s">
        <v>4</v>
      </c>
      <c r="L8" s="4" t="s">
        <v>4</v>
      </c>
      <c r="M8" s="4" t="s">
        <v>4</v>
      </c>
      <c r="N8" s="4" t="s">
        <v>4</v>
      </c>
      <c r="O8" s="4" t="s">
        <v>4</v>
      </c>
      <c r="P8" s="4" t="s">
        <v>4</v>
      </c>
      <c r="Q8" s="4" t="s">
        <v>4</v>
      </c>
      <c r="R8" s="4" t="s">
        <v>4</v>
      </c>
      <c r="S8" s="4" t="s">
        <v>4</v>
      </c>
      <c r="T8" s="4" t="s">
        <v>4</v>
      </c>
      <c r="U8" s="30" t="s">
        <v>4</v>
      </c>
      <c r="V8" s="44" t="s">
        <v>25</v>
      </c>
      <c r="W8" s="36" t="s">
        <v>24</v>
      </c>
    </row>
    <row r="9" spans="1:23" ht="25.5" customHeight="1" thickBot="1">
      <c r="A9" s="80" t="s">
        <v>71</v>
      </c>
      <c r="B9" s="81" t="s">
        <v>2</v>
      </c>
      <c r="C9" s="82"/>
      <c r="D9" s="81" t="s">
        <v>108</v>
      </c>
      <c r="E9" s="107">
        <f>E15+E19+E46+E53+E57+E62+E67+E74+E77+E80+E83+E86+E96+E10+E49+E43+E100+E104+E110+E114+E117+E120</f>
        <v>501540.999</v>
      </c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2"/>
      <c r="W9" s="73"/>
    </row>
    <row r="10" spans="1:23" ht="33.75" customHeight="1" thickBot="1">
      <c r="A10" s="89" t="s">
        <v>215</v>
      </c>
      <c r="B10" s="90" t="s">
        <v>79</v>
      </c>
      <c r="C10" s="91"/>
      <c r="D10" s="90" t="s">
        <v>109</v>
      </c>
      <c r="E10" s="92">
        <f>E11</f>
        <v>558</v>
      </c>
      <c r="F10" s="70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2"/>
      <c r="W10" s="73"/>
    </row>
    <row r="11" spans="1:23" ht="18" customHeight="1" thickBot="1">
      <c r="A11" s="130" t="s">
        <v>17</v>
      </c>
      <c r="B11" s="93" t="s">
        <v>79</v>
      </c>
      <c r="C11" s="94"/>
      <c r="D11" s="93" t="s">
        <v>109</v>
      </c>
      <c r="E11" s="95">
        <f>E12+E13+E14</f>
        <v>558</v>
      </c>
      <c r="F11" s="70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2"/>
      <c r="W11" s="73"/>
    </row>
    <row r="12" spans="1:23" ht="25.5" customHeight="1" thickBot="1">
      <c r="A12" s="67" t="s">
        <v>78</v>
      </c>
      <c r="B12" s="96" t="s">
        <v>79</v>
      </c>
      <c r="C12" s="97"/>
      <c r="D12" s="96" t="s">
        <v>238</v>
      </c>
      <c r="E12" s="98">
        <v>558</v>
      </c>
      <c r="F12" s="70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2"/>
      <c r="W12" s="73"/>
    </row>
    <row r="13" spans="1:23" ht="25.5" customHeight="1" thickBot="1">
      <c r="A13" s="67" t="s">
        <v>207</v>
      </c>
      <c r="B13" s="96" t="s">
        <v>79</v>
      </c>
      <c r="C13" s="97"/>
      <c r="D13" s="96" t="s">
        <v>209</v>
      </c>
      <c r="E13" s="98">
        <v>0</v>
      </c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2"/>
      <c r="W13" s="73"/>
    </row>
    <row r="14" spans="1:23" ht="25.5" customHeight="1" thickBot="1">
      <c r="A14" s="67" t="s">
        <v>208</v>
      </c>
      <c r="B14" s="96" t="s">
        <v>79</v>
      </c>
      <c r="C14" s="97"/>
      <c r="D14" s="96" t="s">
        <v>212</v>
      </c>
      <c r="E14" s="98">
        <v>0</v>
      </c>
      <c r="F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2"/>
      <c r="W14" s="73"/>
    </row>
    <row r="15" spans="1:23" ht="32.25" thickBot="1">
      <c r="A15" s="13" t="s">
        <v>213</v>
      </c>
      <c r="B15" s="16">
        <v>951</v>
      </c>
      <c r="C15" s="9"/>
      <c r="D15" s="9" t="s">
        <v>111</v>
      </c>
      <c r="E15" s="103">
        <f>E16</f>
        <v>11645</v>
      </c>
      <c r="F15" s="70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  <c r="W15" s="73"/>
    </row>
    <row r="16" spans="1:23" ht="16.5" thickBot="1">
      <c r="A16" s="130" t="s">
        <v>17</v>
      </c>
      <c r="B16" s="131">
        <v>951</v>
      </c>
      <c r="C16" s="132"/>
      <c r="D16" s="131" t="s">
        <v>111</v>
      </c>
      <c r="E16" s="133">
        <f>E17+E18</f>
        <v>11645</v>
      </c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2"/>
      <c r="W16" s="73"/>
    </row>
    <row r="17" spans="1:23" ht="32.25" thickBot="1">
      <c r="A17" s="67" t="s">
        <v>43</v>
      </c>
      <c r="B17" s="63">
        <v>951</v>
      </c>
      <c r="C17" s="65"/>
      <c r="D17" s="64" t="s">
        <v>110</v>
      </c>
      <c r="E17" s="102">
        <v>11645</v>
      </c>
      <c r="F17" s="70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2"/>
      <c r="W17" s="73"/>
    </row>
    <row r="18" spans="1:23" ht="18.75">
      <c r="A18" s="67" t="s">
        <v>104</v>
      </c>
      <c r="B18" s="63">
        <v>951</v>
      </c>
      <c r="C18" s="65"/>
      <c r="D18" s="64" t="s">
        <v>110</v>
      </c>
      <c r="E18" s="102">
        <v>0</v>
      </c>
      <c r="F18" s="70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2"/>
      <c r="W18" s="73"/>
    </row>
    <row r="19" spans="1:23" ht="31.5">
      <c r="A19" s="13" t="s">
        <v>214</v>
      </c>
      <c r="B19" s="16">
        <v>953</v>
      </c>
      <c r="C19" s="9"/>
      <c r="D19" s="9" t="s">
        <v>114</v>
      </c>
      <c r="E19" s="103">
        <f>E20</f>
        <v>440310.2</v>
      </c>
      <c r="F19" s="103">
        <f aca="true" t="shared" si="0" ref="F19:W19">F20</f>
        <v>0</v>
      </c>
      <c r="G19" s="103">
        <f t="shared" si="0"/>
        <v>0</v>
      </c>
      <c r="H19" s="103">
        <f t="shared" si="0"/>
        <v>0</v>
      </c>
      <c r="I19" s="103">
        <f t="shared" si="0"/>
        <v>0</v>
      </c>
      <c r="J19" s="103">
        <f t="shared" si="0"/>
        <v>0</v>
      </c>
      <c r="K19" s="103">
        <f t="shared" si="0"/>
        <v>0</v>
      </c>
      <c r="L19" s="103">
        <f t="shared" si="0"/>
        <v>0</v>
      </c>
      <c r="M19" s="103">
        <f t="shared" si="0"/>
        <v>0</v>
      </c>
      <c r="N19" s="103">
        <f t="shared" si="0"/>
        <v>0</v>
      </c>
      <c r="O19" s="103">
        <f t="shared" si="0"/>
        <v>0</v>
      </c>
      <c r="P19" s="103">
        <f t="shared" si="0"/>
        <v>0</v>
      </c>
      <c r="Q19" s="103">
        <f t="shared" si="0"/>
        <v>0</v>
      </c>
      <c r="R19" s="103">
        <f t="shared" si="0"/>
        <v>0</v>
      </c>
      <c r="S19" s="103">
        <f t="shared" si="0"/>
        <v>0</v>
      </c>
      <c r="T19" s="103">
        <f t="shared" si="0"/>
        <v>0</v>
      </c>
      <c r="U19" s="103">
        <f t="shared" si="0"/>
        <v>0</v>
      </c>
      <c r="V19" s="103">
        <f t="shared" si="0"/>
        <v>0</v>
      </c>
      <c r="W19" s="103">
        <f t="shared" si="0"/>
        <v>0</v>
      </c>
    </row>
    <row r="20" spans="1:23" ht="26.25" thickBot="1">
      <c r="A20" s="130" t="s">
        <v>19</v>
      </c>
      <c r="B20" s="131" t="s">
        <v>18</v>
      </c>
      <c r="C20" s="132"/>
      <c r="D20" s="131" t="s">
        <v>108</v>
      </c>
      <c r="E20" s="133">
        <f aca="true" t="shared" si="1" ref="E20:W20">E21+E25+E34+E37+E40</f>
        <v>440310.2</v>
      </c>
      <c r="F20" s="133">
        <f t="shared" si="1"/>
        <v>0</v>
      </c>
      <c r="G20" s="133">
        <f t="shared" si="1"/>
        <v>0</v>
      </c>
      <c r="H20" s="133">
        <f t="shared" si="1"/>
        <v>0</v>
      </c>
      <c r="I20" s="133">
        <f t="shared" si="1"/>
        <v>0</v>
      </c>
      <c r="J20" s="133">
        <f t="shared" si="1"/>
        <v>0</v>
      </c>
      <c r="K20" s="133">
        <f t="shared" si="1"/>
        <v>0</v>
      </c>
      <c r="L20" s="133">
        <f t="shared" si="1"/>
        <v>0</v>
      </c>
      <c r="M20" s="133">
        <f t="shared" si="1"/>
        <v>0</v>
      </c>
      <c r="N20" s="133">
        <f t="shared" si="1"/>
        <v>0</v>
      </c>
      <c r="O20" s="133">
        <f t="shared" si="1"/>
        <v>0</v>
      </c>
      <c r="P20" s="133">
        <f t="shared" si="1"/>
        <v>0</v>
      </c>
      <c r="Q20" s="133">
        <f t="shared" si="1"/>
        <v>0</v>
      </c>
      <c r="R20" s="133">
        <f t="shared" si="1"/>
        <v>0</v>
      </c>
      <c r="S20" s="133">
        <f t="shared" si="1"/>
        <v>0</v>
      </c>
      <c r="T20" s="133">
        <f t="shared" si="1"/>
        <v>0</v>
      </c>
      <c r="U20" s="133">
        <f t="shared" si="1"/>
        <v>0</v>
      </c>
      <c r="V20" s="133">
        <f t="shared" si="1"/>
        <v>0</v>
      </c>
      <c r="W20" s="133">
        <f t="shared" si="1"/>
        <v>0</v>
      </c>
    </row>
    <row r="21" spans="1:23" ht="19.5" customHeight="1" thickBot="1">
      <c r="A21" s="75" t="s">
        <v>59</v>
      </c>
      <c r="B21" s="18">
        <v>953</v>
      </c>
      <c r="C21" s="6"/>
      <c r="D21" s="6" t="s">
        <v>112</v>
      </c>
      <c r="E21" s="108">
        <f>E22+E24+E23</f>
        <v>98037</v>
      </c>
      <c r="F21" s="70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2"/>
      <c r="W21" s="73"/>
    </row>
    <row r="22" spans="1:23" ht="32.25" thickBot="1">
      <c r="A22" s="62" t="s">
        <v>43</v>
      </c>
      <c r="B22" s="63">
        <v>953</v>
      </c>
      <c r="C22" s="64"/>
      <c r="D22" s="64" t="s">
        <v>113</v>
      </c>
      <c r="E22" s="102">
        <v>32000</v>
      </c>
      <c r="F22" s="70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2"/>
      <c r="W22" s="73"/>
    </row>
    <row r="23" spans="1:23" ht="32.25" thickBot="1">
      <c r="A23" s="67" t="s">
        <v>75</v>
      </c>
      <c r="B23" s="63">
        <v>953</v>
      </c>
      <c r="C23" s="64"/>
      <c r="D23" s="64" t="s">
        <v>115</v>
      </c>
      <c r="E23" s="102">
        <v>0</v>
      </c>
      <c r="F23" s="70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2"/>
      <c r="W23" s="73"/>
    </row>
    <row r="24" spans="1:23" ht="51" customHeight="1" thickBot="1">
      <c r="A24" s="67" t="s">
        <v>60</v>
      </c>
      <c r="B24" s="63">
        <v>953</v>
      </c>
      <c r="C24" s="64"/>
      <c r="D24" s="64" t="s">
        <v>116</v>
      </c>
      <c r="E24" s="102">
        <v>66037</v>
      </c>
      <c r="F24" s="70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2"/>
      <c r="W24" s="73"/>
    </row>
    <row r="25" spans="1:23" ht="23.25" customHeight="1" thickBot="1">
      <c r="A25" s="76" t="s">
        <v>61</v>
      </c>
      <c r="B25" s="74">
        <v>953</v>
      </c>
      <c r="C25" s="6"/>
      <c r="D25" s="6" t="s">
        <v>117</v>
      </c>
      <c r="E25" s="108">
        <f>E26+E28+E29+E30+E31+E27+E32+E33</f>
        <v>307376.5</v>
      </c>
      <c r="F25" s="70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/>
      <c r="W25" s="73"/>
    </row>
    <row r="26" spans="1:23" ht="32.25" thickBot="1">
      <c r="A26" s="62" t="s">
        <v>43</v>
      </c>
      <c r="B26" s="63">
        <v>953</v>
      </c>
      <c r="C26" s="64"/>
      <c r="D26" s="64" t="s">
        <v>118</v>
      </c>
      <c r="E26" s="102">
        <v>62661.1</v>
      </c>
      <c r="F26" s="70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2"/>
      <c r="W26" s="73"/>
    </row>
    <row r="27" spans="1:23" ht="32.25" thickBot="1">
      <c r="A27" s="67" t="s">
        <v>83</v>
      </c>
      <c r="B27" s="63">
        <v>953</v>
      </c>
      <c r="C27" s="64"/>
      <c r="D27" s="64" t="s">
        <v>119</v>
      </c>
      <c r="E27" s="102">
        <v>0</v>
      </c>
      <c r="F27" s="70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/>
      <c r="W27" s="73"/>
    </row>
    <row r="28" spans="1:23" ht="32.25" thickBot="1">
      <c r="A28" s="62" t="s">
        <v>62</v>
      </c>
      <c r="B28" s="77">
        <v>953</v>
      </c>
      <c r="C28" s="64"/>
      <c r="D28" s="64" t="s">
        <v>120</v>
      </c>
      <c r="E28" s="102">
        <v>5575</v>
      </c>
      <c r="F28" s="70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2"/>
      <c r="W28" s="73"/>
    </row>
    <row r="29" spans="1:23" ht="48" customHeight="1" thickBot="1">
      <c r="A29" s="78" t="s">
        <v>63</v>
      </c>
      <c r="B29" s="79">
        <v>953</v>
      </c>
      <c r="C29" s="64"/>
      <c r="D29" s="64" t="s">
        <v>121</v>
      </c>
      <c r="E29" s="102">
        <v>234151</v>
      </c>
      <c r="F29" s="70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73"/>
    </row>
    <row r="30" spans="1:23" ht="33" customHeight="1" thickBot="1">
      <c r="A30" s="62" t="s">
        <v>66</v>
      </c>
      <c r="B30" s="63">
        <v>953</v>
      </c>
      <c r="C30" s="64"/>
      <c r="D30" s="64" t="s">
        <v>122</v>
      </c>
      <c r="E30" s="102">
        <v>900</v>
      </c>
      <c r="F30" s="70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2"/>
      <c r="W30" s="73"/>
    </row>
    <row r="31" spans="1:23" ht="20.25" customHeight="1" thickBot="1">
      <c r="A31" s="67" t="s">
        <v>67</v>
      </c>
      <c r="B31" s="63">
        <v>953</v>
      </c>
      <c r="C31" s="64"/>
      <c r="D31" s="64" t="s">
        <v>123</v>
      </c>
      <c r="E31" s="102">
        <v>3089.4</v>
      </c>
      <c r="F31" s="70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2"/>
      <c r="W31" s="73"/>
    </row>
    <row r="32" spans="1:23" ht="18.75" customHeight="1" thickBot="1">
      <c r="A32" s="67" t="s">
        <v>243</v>
      </c>
      <c r="B32" s="63">
        <v>953</v>
      </c>
      <c r="C32" s="64"/>
      <c r="D32" s="64" t="s">
        <v>244</v>
      </c>
      <c r="E32" s="102">
        <v>0</v>
      </c>
      <c r="F32" s="70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2"/>
      <c r="W32" s="73"/>
    </row>
    <row r="33" spans="1:23" ht="18.75" customHeight="1" thickBot="1">
      <c r="A33" s="67" t="s">
        <v>245</v>
      </c>
      <c r="B33" s="63">
        <v>953</v>
      </c>
      <c r="C33" s="64"/>
      <c r="D33" s="64" t="s">
        <v>246</v>
      </c>
      <c r="E33" s="102">
        <v>1000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73"/>
    </row>
    <row r="34" spans="1:23" ht="32.25" thickBot="1">
      <c r="A34" s="75" t="s">
        <v>64</v>
      </c>
      <c r="B34" s="74">
        <v>953</v>
      </c>
      <c r="C34" s="6"/>
      <c r="D34" s="6" t="s">
        <v>124</v>
      </c>
      <c r="E34" s="108">
        <f>E35+E36</f>
        <v>21000</v>
      </c>
      <c r="F34" s="70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2"/>
      <c r="W34" s="73"/>
    </row>
    <row r="35" spans="1:23" ht="32.25" thickBot="1">
      <c r="A35" s="62" t="s">
        <v>65</v>
      </c>
      <c r="B35" s="63">
        <v>953</v>
      </c>
      <c r="C35" s="64"/>
      <c r="D35" s="64" t="s">
        <v>125</v>
      </c>
      <c r="E35" s="102">
        <v>21000</v>
      </c>
      <c r="F35" s="70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2"/>
      <c r="W35" s="73"/>
    </row>
    <row r="36" spans="1:23" ht="20.25" customHeight="1" thickBot="1">
      <c r="A36" s="67" t="s">
        <v>197</v>
      </c>
      <c r="B36" s="63">
        <v>953</v>
      </c>
      <c r="C36" s="64"/>
      <c r="D36" s="64" t="s">
        <v>198</v>
      </c>
      <c r="E36" s="102">
        <v>0</v>
      </c>
      <c r="F36" s="70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2"/>
      <c r="W36" s="73"/>
    </row>
    <row r="37" spans="1:23" ht="32.25" thickBot="1">
      <c r="A37" s="75" t="s">
        <v>68</v>
      </c>
      <c r="B37" s="18">
        <v>953</v>
      </c>
      <c r="C37" s="6"/>
      <c r="D37" s="6" t="s">
        <v>126</v>
      </c>
      <c r="E37" s="108">
        <f>E38+E39</f>
        <v>13896.7</v>
      </c>
      <c r="F37" s="70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2"/>
      <c r="W37" s="73"/>
    </row>
    <row r="38" spans="1:23" ht="32.25" thickBot="1">
      <c r="A38" s="62" t="s">
        <v>31</v>
      </c>
      <c r="B38" s="63">
        <v>953</v>
      </c>
      <c r="C38" s="64"/>
      <c r="D38" s="64" t="s">
        <v>127</v>
      </c>
      <c r="E38" s="102">
        <v>13734.1</v>
      </c>
      <c r="F38" s="70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2"/>
      <c r="W38" s="73"/>
    </row>
    <row r="39" spans="1:23" ht="16.5" thickBot="1">
      <c r="A39" s="62" t="s">
        <v>84</v>
      </c>
      <c r="B39" s="63">
        <v>953</v>
      </c>
      <c r="C39" s="64"/>
      <c r="D39" s="64" t="s">
        <v>128</v>
      </c>
      <c r="E39" s="102">
        <v>162.6</v>
      </c>
      <c r="F39" s="70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2"/>
      <c r="W39" s="73"/>
    </row>
    <row r="40" spans="1:23" ht="16.5" thickBot="1">
      <c r="A40" s="75" t="s">
        <v>239</v>
      </c>
      <c r="B40" s="18">
        <v>953</v>
      </c>
      <c r="C40" s="6"/>
      <c r="D40" s="6" t="s">
        <v>242</v>
      </c>
      <c r="E40" s="108">
        <f>E41+E42</f>
        <v>0</v>
      </c>
      <c r="F40" s="70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2"/>
      <c r="W40" s="73"/>
    </row>
    <row r="41" spans="1:23" ht="16.5" thickBot="1">
      <c r="A41" s="62" t="s">
        <v>240</v>
      </c>
      <c r="B41" s="63">
        <v>953</v>
      </c>
      <c r="C41" s="64"/>
      <c r="D41" s="64" t="s">
        <v>241</v>
      </c>
      <c r="E41" s="102">
        <v>0</v>
      </c>
      <c r="F41" s="70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2"/>
      <c r="W41" s="73"/>
    </row>
    <row r="42" spans="1:23" ht="32.25" thickBot="1">
      <c r="A42" s="62" t="s">
        <v>247</v>
      </c>
      <c r="B42" s="63">
        <v>953</v>
      </c>
      <c r="C42" s="64"/>
      <c r="D42" s="64" t="s">
        <v>248</v>
      </c>
      <c r="E42" s="102">
        <v>0</v>
      </c>
      <c r="F42" s="70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/>
      <c r="W42" s="73"/>
    </row>
    <row r="43" spans="1:23" ht="32.25" thickBot="1">
      <c r="A43" s="8" t="s">
        <v>216</v>
      </c>
      <c r="B43" s="16">
        <v>951</v>
      </c>
      <c r="C43" s="9"/>
      <c r="D43" s="9" t="s">
        <v>129</v>
      </c>
      <c r="E43" s="10">
        <f>E44</f>
        <v>30</v>
      </c>
      <c r="F43" s="70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/>
      <c r="W43" s="73"/>
    </row>
    <row r="44" spans="1:23" ht="16.5" thickBot="1">
      <c r="A44" s="130" t="s">
        <v>17</v>
      </c>
      <c r="B44" s="86">
        <v>951</v>
      </c>
      <c r="C44" s="87"/>
      <c r="D44" s="87" t="s">
        <v>129</v>
      </c>
      <c r="E44" s="88">
        <f>E45</f>
        <v>30</v>
      </c>
      <c r="F44" s="70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/>
      <c r="W44" s="73"/>
    </row>
    <row r="45" spans="1:23" ht="32.25" thickBot="1">
      <c r="A45" s="67" t="s">
        <v>80</v>
      </c>
      <c r="B45" s="63">
        <v>951</v>
      </c>
      <c r="C45" s="64"/>
      <c r="D45" s="64" t="s">
        <v>130</v>
      </c>
      <c r="E45" s="66">
        <v>30</v>
      </c>
      <c r="F45" s="70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/>
      <c r="W45" s="73"/>
    </row>
    <row r="46" spans="1:23" ht="34.5" customHeight="1" thickBot="1">
      <c r="A46" s="13" t="s">
        <v>217</v>
      </c>
      <c r="B46" s="16">
        <v>951</v>
      </c>
      <c r="C46" s="9"/>
      <c r="D46" s="9" t="s">
        <v>131</v>
      </c>
      <c r="E46" s="10">
        <f>E47</f>
        <v>30</v>
      </c>
      <c r="F46" s="70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/>
      <c r="W46" s="73"/>
    </row>
    <row r="47" spans="1:23" ht="16.5" thickBot="1">
      <c r="A47" s="130" t="s">
        <v>17</v>
      </c>
      <c r="B47" s="131">
        <v>951</v>
      </c>
      <c r="C47" s="132"/>
      <c r="D47" s="131" t="s">
        <v>131</v>
      </c>
      <c r="E47" s="134">
        <f>E48</f>
        <v>30</v>
      </c>
      <c r="F47" s="70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/>
      <c r="W47" s="73"/>
    </row>
    <row r="48" spans="1:23" ht="33" customHeight="1" thickBot="1">
      <c r="A48" s="67" t="s">
        <v>52</v>
      </c>
      <c r="B48" s="63">
        <v>951</v>
      </c>
      <c r="C48" s="64"/>
      <c r="D48" s="64" t="s">
        <v>132</v>
      </c>
      <c r="E48" s="66">
        <v>30</v>
      </c>
      <c r="F48" s="70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/>
      <c r="W48" s="73"/>
    </row>
    <row r="49" spans="1:23" ht="33" customHeight="1" thickBot="1">
      <c r="A49" s="69" t="s">
        <v>218</v>
      </c>
      <c r="B49" s="16">
        <v>951</v>
      </c>
      <c r="C49" s="9"/>
      <c r="D49" s="9" t="s">
        <v>133</v>
      </c>
      <c r="E49" s="10">
        <f>E50</f>
        <v>30</v>
      </c>
      <c r="F49" s="70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/>
      <c r="W49" s="73"/>
    </row>
    <row r="50" spans="1:23" ht="18.75" customHeight="1" thickBot="1">
      <c r="A50" s="130" t="s">
        <v>17</v>
      </c>
      <c r="B50" s="86">
        <v>951</v>
      </c>
      <c r="C50" s="87"/>
      <c r="D50" s="87" t="s">
        <v>133</v>
      </c>
      <c r="E50" s="88">
        <f>E51+E52</f>
        <v>30</v>
      </c>
      <c r="F50" s="70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/>
      <c r="W50" s="73"/>
    </row>
    <row r="51" spans="1:23" ht="33" customHeight="1" thickBot="1">
      <c r="A51" s="62" t="s">
        <v>76</v>
      </c>
      <c r="B51" s="63">
        <v>951</v>
      </c>
      <c r="C51" s="64"/>
      <c r="D51" s="64" t="s">
        <v>134</v>
      </c>
      <c r="E51" s="66">
        <v>0</v>
      </c>
      <c r="F51" s="70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2"/>
      <c r="W51" s="73"/>
    </row>
    <row r="52" spans="1:24" ht="33" customHeight="1" thickBot="1">
      <c r="A52" s="62" t="s">
        <v>77</v>
      </c>
      <c r="B52" s="63">
        <v>951</v>
      </c>
      <c r="C52" s="64"/>
      <c r="D52" s="64" t="s">
        <v>135</v>
      </c>
      <c r="E52" s="66">
        <v>30</v>
      </c>
      <c r="F52" s="70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2"/>
      <c r="W52" s="73"/>
      <c r="X52" s="141"/>
    </row>
    <row r="53" spans="1:23" ht="36.75" customHeight="1" thickBot="1">
      <c r="A53" s="89" t="s">
        <v>230</v>
      </c>
      <c r="B53" s="16">
        <v>951</v>
      </c>
      <c r="C53" s="9"/>
      <c r="D53" s="9" t="s">
        <v>136</v>
      </c>
      <c r="E53" s="10">
        <f>E54</f>
        <v>50</v>
      </c>
      <c r="F53" s="70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2"/>
      <c r="W53" s="73"/>
    </row>
    <row r="54" spans="1:23" ht="16.5" thickBot="1">
      <c r="A54" s="130" t="s">
        <v>17</v>
      </c>
      <c r="B54" s="131">
        <v>951</v>
      </c>
      <c r="C54" s="132"/>
      <c r="D54" s="131" t="s">
        <v>136</v>
      </c>
      <c r="E54" s="134">
        <f>E55+E56</f>
        <v>50</v>
      </c>
      <c r="F54" s="70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2"/>
      <c r="W54" s="73"/>
    </row>
    <row r="55" spans="1:23" ht="34.5" customHeight="1" thickBot="1">
      <c r="A55" s="62" t="s">
        <v>35</v>
      </c>
      <c r="B55" s="63">
        <v>951</v>
      </c>
      <c r="C55" s="64"/>
      <c r="D55" s="64" t="s">
        <v>137</v>
      </c>
      <c r="E55" s="66">
        <v>0</v>
      </c>
      <c r="F55" s="70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2"/>
      <c r="W55" s="73"/>
    </row>
    <row r="56" spans="1:23" ht="32.25" thickBot="1">
      <c r="A56" s="62" t="s">
        <v>36</v>
      </c>
      <c r="B56" s="63">
        <v>951</v>
      </c>
      <c r="C56" s="64"/>
      <c r="D56" s="64" t="s">
        <v>138</v>
      </c>
      <c r="E56" s="66">
        <v>50</v>
      </c>
      <c r="F56" s="70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2"/>
      <c r="W56" s="73"/>
    </row>
    <row r="57" spans="1:23" ht="35.25" customHeight="1" thickBot="1">
      <c r="A57" s="89" t="s">
        <v>219</v>
      </c>
      <c r="B57" s="16">
        <v>951</v>
      </c>
      <c r="C57" s="9"/>
      <c r="D57" s="9" t="s">
        <v>139</v>
      </c>
      <c r="E57" s="103">
        <f>E58</f>
        <v>50</v>
      </c>
      <c r="F57" s="70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2"/>
      <c r="W57" s="73"/>
    </row>
    <row r="58" spans="1:23" ht="16.5" thickBot="1">
      <c r="A58" s="130" t="s">
        <v>17</v>
      </c>
      <c r="B58" s="131">
        <v>951</v>
      </c>
      <c r="C58" s="132"/>
      <c r="D58" s="131" t="s">
        <v>139</v>
      </c>
      <c r="E58" s="133">
        <f>E59+E60+E61</f>
        <v>50</v>
      </c>
      <c r="F58" s="70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2"/>
      <c r="W58" s="73"/>
    </row>
    <row r="59" spans="1:23" ht="49.5" customHeight="1" thickBot="1">
      <c r="A59" s="62" t="s">
        <v>40</v>
      </c>
      <c r="B59" s="63">
        <v>951</v>
      </c>
      <c r="C59" s="64"/>
      <c r="D59" s="64" t="s">
        <v>140</v>
      </c>
      <c r="E59" s="102">
        <v>0</v>
      </c>
      <c r="F59" s="70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2"/>
      <c r="W59" s="73"/>
    </row>
    <row r="60" spans="1:23" ht="35.25" customHeight="1" thickBot="1">
      <c r="A60" s="62" t="s">
        <v>41</v>
      </c>
      <c r="B60" s="63">
        <v>951</v>
      </c>
      <c r="C60" s="64"/>
      <c r="D60" s="64" t="s">
        <v>259</v>
      </c>
      <c r="E60" s="102">
        <v>50</v>
      </c>
      <c r="F60" s="70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2"/>
      <c r="W60" s="73"/>
    </row>
    <row r="61" spans="1:23" ht="35.25" customHeight="1" thickBot="1">
      <c r="A61" s="62" t="s">
        <v>92</v>
      </c>
      <c r="B61" s="63">
        <v>951</v>
      </c>
      <c r="C61" s="64"/>
      <c r="D61" s="64" t="s">
        <v>249</v>
      </c>
      <c r="E61" s="102">
        <v>0</v>
      </c>
      <c r="F61" s="70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2"/>
      <c r="W61" s="73"/>
    </row>
    <row r="62" spans="1:23" ht="33" customHeight="1" thickBot="1">
      <c r="A62" s="89" t="s">
        <v>220</v>
      </c>
      <c r="B62" s="16">
        <v>951</v>
      </c>
      <c r="C62" s="9"/>
      <c r="D62" s="9" t="s">
        <v>141</v>
      </c>
      <c r="E62" s="103">
        <f>E63</f>
        <v>1200</v>
      </c>
      <c r="F62" s="70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2"/>
      <c r="W62" s="73"/>
    </row>
    <row r="63" spans="1:23" ht="16.5" thickBot="1">
      <c r="A63" s="130" t="s">
        <v>17</v>
      </c>
      <c r="B63" s="131">
        <v>951</v>
      </c>
      <c r="C63" s="132"/>
      <c r="D63" s="131" t="s">
        <v>141</v>
      </c>
      <c r="E63" s="133">
        <f>E64+E65+E66</f>
        <v>1200</v>
      </c>
      <c r="F63" s="70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2"/>
      <c r="W63" s="73"/>
    </row>
    <row r="64" spans="1:23" ht="48" thickBot="1">
      <c r="A64" s="62" t="s">
        <v>42</v>
      </c>
      <c r="B64" s="63">
        <v>951</v>
      </c>
      <c r="C64" s="64"/>
      <c r="D64" s="64" t="s">
        <v>142</v>
      </c>
      <c r="E64" s="102">
        <v>1200</v>
      </c>
      <c r="F64" s="70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2"/>
      <c r="W64" s="73"/>
    </row>
    <row r="65" spans="1:23" ht="79.5" thickBot="1">
      <c r="A65" s="135" t="s">
        <v>88</v>
      </c>
      <c r="B65" s="63">
        <v>951</v>
      </c>
      <c r="C65" s="64"/>
      <c r="D65" s="64" t="s">
        <v>143</v>
      </c>
      <c r="E65" s="102">
        <v>0</v>
      </c>
      <c r="F65" s="70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2"/>
      <c r="W65" s="73"/>
    </row>
    <row r="66" spans="1:23" ht="95.25" thickBot="1">
      <c r="A66" s="135" t="s">
        <v>250</v>
      </c>
      <c r="B66" s="63">
        <v>951</v>
      </c>
      <c r="C66" s="64"/>
      <c r="D66" s="64" t="s">
        <v>251</v>
      </c>
      <c r="E66" s="102">
        <v>0</v>
      </c>
      <c r="F66" s="70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2"/>
      <c r="W66" s="73"/>
    </row>
    <row r="67" spans="1:23" ht="66" customHeight="1" thickBot="1">
      <c r="A67" s="89" t="s">
        <v>221</v>
      </c>
      <c r="B67" s="16">
        <v>951</v>
      </c>
      <c r="C67" s="11"/>
      <c r="D67" s="11" t="s">
        <v>144</v>
      </c>
      <c r="E67" s="12">
        <f>E68</f>
        <v>10325</v>
      </c>
      <c r="F67" s="70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2"/>
      <c r="W67" s="73"/>
    </row>
    <row r="68" spans="1:23" ht="16.5" thickBot="1">
      <c r="A68" s="130" t="s">
        <v>17</v>
      </c>
      <c r="B68" s="131">
        <v>951</v>
      </c>
      <c r="C68" s="132"/>
      <c r="D68" s="131" t="s">
        <v>144</v>
      </c>
      <c r="E68" s="134">
        <f>E69+E72+E70+E71+E73</f>
        <v>10325</v>
      </c>
      <c r="F68" s="70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2"/>
      <c r="W68" s="73"/>
    </row>
    <row r="69" spans="1:23" ht="49.5" customHeight="1" thickBot="1">
      <c r="A69" s="62" t="s">
        <v>39</v>
      </c>
      <c r="B69" s="63">
        <v>951</v>
      </c>
      <c r="C69" s="64"/>
      <c r="D69" s="64" t="s">
        <v>145</v>
      </c>
      <c r="E69" s="66">
        <v>0</v>
      </c>
      <c r="F69" s="70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2"/>
      <c r="W69" s="73"/>
    </row>
    <row r="70" spans="1:23" ht="49.5" customHeight="1" thickBot="1">
      <c r="A70" s="62" t="s">
        <v>101</v>
      </c>
      <c r="B70" s="63">
        <v>951</v>
      </c>
      <c r="C70" s="64"/>
      <c r="D70" s="64" t="s">
        <v>146</v>
      </c>
      <c r="E70" s="66">
        <v>3441.212</v>
      </c>
      <c r="F70" s="70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2"/>
      <c r="W70" s="73"/>
    </row>
    <row r="71" spans="1:23" ht="49.5" customHeight="1" thickBot="1">
      <c r="A71" s="62" t="s">
        <v>102</v>
      </c>
      <c r="B71" s="63">
        <v>951</v>
      </c>
      <c r="C71" s="64"/>
      <c r="D71" s="64" t="s">
        <v>147</v>
      </c>
      <c r="E71" s="66">
        <v>6883.788</v>
      </c>
      <c r="F71" s="70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2"/>
      <c r="W71" s="73"/>
    </row>
    <row r="72" spans="1:23" ht="32.25" customHeight="1" thickBot="1">
      <c r="A72" s="135" t="s">
        <v>89</v>
      </c>
      <c r="B72" s="63">
        <v>951</v>
      </c>
      <c r="C72" s="64"/>
      <c r="D72" s="64" t="s">
        <v>148</v>
      </c>
      <c r="E72" s="66">
        <v>0</v>
      </c>
      <c r="F72" s="70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2"/>
      <c r="W72" s="73"/>
    </row>
    <row r="73" spans="1:23" ht="66.75" customHeight="1" thickBot="1">
      <c r="A73" s="135" t="s">
        <v>253</v>
      </c>
      <c r="B73" s="63">
        <v>951</v>
      </c>
      <c r="C73" s="64"/>
      <c r="D73" s="64" t="s">
        <v>252</v>
      </c>
      <c r="E73" s="66">
        <v>0</v>
      </c>
      <c r="F73" s="70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2"/>
      <c r="W73" s="73"/>
    </row>
    <row r="74" spans="1:23" ht="32.25" thickBot="1">
      <c r="A74" s="89" t="s">
        <v>231</v>
      </c>
      <c r="B74" s="16">
        <v>951</v>
      </c>
      <c r="C74" s="9"/>
      <c r="D74" s="9" t="s">
        <v>149</v>
      </c>
      <c r="E74" s="10">
        <f>E75</f>
        <v>80</v>
      </c>
      <c r="F74" s="70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2"/>
      <c r="W74" s="73"/>
    </row>
    <row r="75" spans="1:23" ht="16.5" thickBot="1">
      <c r="A75" s="130" t="s">
        <v>17</v>
      </c>
      <c r="B75" s="131">
        <v>951</v>
      </c>
      <c r="C75" s="132"/>
      <c r="D75" s="131" t="s">
        <v>149</v>
      </c>
      <c r="E75" s="134">
        <f>E76</f>
        <v>80</v>
      </c>
      <c r="F75" s="70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2"/>
      <c r="W75" s="73"/>
    </row>
    <row r="76" spans="1:23" ht="33.75" customHeight="1" thickBot="1">
      <c r="A76" s="67" t="s">
        <v>48</v>
      </c>
      <c r="B76" s="63">
        <v>951</v>
      </c>
      <c r="C76" s="64"/>
      <c r="D76" s="64" t="s">
        <v>150</v>
      </c>
      <c r="E76" s="66">
        <v>80</v>
      </c>
      <c r="F76" s="70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2"/>
      <c r="W76" s="73"/>
    </row>
    <row r="77" spans="1:23" ht="32.25" thickBot="1">
      <c r="A77" s="89" t="s">
        <v>232</v>
      </c>
      <c r="B77" s="16">
        <v>951</v>
      </c>
      <c r="C77" s="9"/>
      <c r="D77" s="9" t="s">
        <v>151</v>
      </c>
      <c r="E77" s="10">
        <f>E78</f>
        <v>42.4</v>
      </c>
      <c r="F77" s="70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2"/>
      <c r="W77" s="73"/>
    </row>
    <row r="78" spans="1:23" ht="16.5" thickBot="1">
      <c r="A78" s="130" t="s">
        <v>17</v>
      </c>
      <c r="B78" s="131">
        <v>951</v>
      </c>
      <c r="C78" s="132"/>
      <c r="D78" s="131" t="s">
        <v>151</v>
      </c>
      <c r="E78" s="134">
        <f>E79</f>
        <v>42.4</v>
      </c>
      <c r="F78" s="70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2"/>
      <c r="W78" s="73"/>
    </row>
    <row r="79" spans="1:23" ht="32.25" thickBot="1">
      <c r="A79" s="67" t="s">
        <v>49</v>
      </c>
      <c r="B79" s="63">
        <v>951</v>
      </c>
      <c r="C79" s="64"/>
      <c r="D79" s="64" t="s">
        <v>152</v>
      </c>
      <c r="E79" s="66">
        <v>42.4</v>
      </c>
      <c r="F79" s="70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2"/>
      <c r="W79" s="73"/>
    </row>
    <row r="80" spans="1:23" ht="32.25" thickBot="1">
      <c r="A80" s="8" t="s">
        <v>222</v>
      </c>
      <c r="B80" s="16">
        <v>951</v>
      </c>
      <c r="C80" s="9"/>
      <c r="D80" s="9" t="s">
        <v>153</v>
      </c>
      <c r="E80" s="10">
        <f>E81</f>
        <v>30</v>
      </c>
      <c r="F80" s="70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2"/>
      <c r="W80" s="73"/>
    </row>
    <row r="81" spans="1:23" ht="16.5" thickBot="1">
      <c r="A81" s="130" t="s">
        <v>17</v>
      </c>
      <c r="B81" s="131">
        <v>951</v>
      </c>
      <c r="C81" s="132"/>
      <c r="D81" s="131" t="s">
        <v>153</v>
      </c>
      <c r="E81" s="134">
        <f>E82</f>
        <v>30</v>
      </c>
      <c r="F81" s="70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2"/>
      <c r="W81" s="73"/>
    </row>
    <row r="82" spans="1:23" ht="34.5" customHeight="1" thickBot="1">
      <c r="A82" s="67" t="s">
        <v>50</v>
      </c>
      <c r="B82" s="63">
        <v>951</v>
      </c>
      <c r="C82" s="64"/>
      <c r="D82" s="64" t="s">
        <v>154</v>
      </c>
      <c r="E82" s="66">
        <v>30</v>
      </c>
      <c r="F82" s="70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2"/>
      <c r="W82" s="73"/>
    </row>
    <row r="83" spans="1:23" ht="36.75" customHeight="1" thickBot="1">
      <c r="A83" s="69" t="s">
        <v>223</v>
      </c>
      <c r="B83" s="17">
        <v>951</v>
      </c>
      <c r="C83" s="9"/>
      <c r="D83" s="9" t="s">
        <v>155</v>
      </c>
      <c r="E83" s="10">
        <f>E84</f>
        <v>122</v>
      </c>
      <c r="F83" s="70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2"/>
      <c r="W83" s="73"/>
    </row>
    <row r="84" spans="1:23" ht="22.5" customHeight="1" thickBot="1">
      <c r="A84" s="130" t="s">
        <v>17</v>
      </c>
      <c r="B84" s="131">
        <v>951</v>
      </c>
      <c r="C84" s="132"/>
      <c r="D84" s="131" t="s">
        <v>155</v>
      </c>
      <c r="E84" s="134">
        <f>E85</f>
        <v>122</v>
      </c>
      <c r="F84" s="70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2"/>
      <c r="W84" s="73"/>
    </row>
    <row r="85" spans="1:23" ht="34.5" customHeight="1" thickBot="1">
      <c r="A85" s="67" t="s">
        <v>53</v>
      </c>
      <c r="B85" s="63">
        <v>951</v>
      </c>
      <c r="C85" s="64"/>
      <c r="D85" s="64" t="s">
        <v>156</v>
      </c>
      <c r="E85" s="66">
        <v>122</v>
      </c>
      <c r="F85" s="70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2"/>
      <c r="W85" s="73"/>
    </row>
    <row r="86" spans="1:23" ht="32.25" thickBot="1">
      <c r="A86" s="13" t="s">
        <v>224</v>
      </c>
      <c r="B86" s="16">
        <v>951</v>
      </c>
      <c r="C86" s="11"/>
      <c r="D86" s="11" t="s">
        <v>157</v>
      </c>
      <c r="E86" s="12">
        <f>E87</f>
        <v>23050</v>
      </c>
      <c r="F86" s="70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2"/>
      <c r="W86" s="73"/>
    </row>
    <row r="87" spans="1:23" ht="16.5" thickBot="1">
      <c r="A87" s="130" t="s">
        <v>17</v>
      </c>
      <c r="B87" s="131">
        <v>951</v>
      </c>
      <c r="C87" s="132"/>
      <c r="D87" s="131" t="s">
        <v>157</v>
      </c>
      <c r="E87" s="134">
        <f>E88+E90</f>
        <v>23050</v>
      </c>
      <c r="F87" s="70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2"/>
      <c r="W87" s="73"/>
    </row>
    <row r="88" spans="1:23" ht="16.5" thickBot="1">
      <c r="A88" s="5" t="s">
        <v>27</v>
      </c>
      <c r="B88" s="18">
        <v>951</v>
      </c>
      <c r="C88" s="6"/>
      <c r="D88" s="6" t="s">
        <v>158</v>
      </c>
      <c r="E88" s="7">
        <f>E89</f>
        <v>4050</v>
      </c>
      <c r="F88" s="70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2"/>
      <c r="W88" s="73"/>
    </row>
    <row r="89" spans="1:23" ht="32.25" thickBot="1">
      <c r="A89" s="67" t="s">
        <v>44</v>
      </c>
      <c r="B89" s="63">
        <v>951</v>
      </c>
      <c r="C89" s="64"/>
      <c r="D89" s="64" t="s">
        <v>159</v>
      </c>
      <c r="E89" s="66">
        <v>4050</v>
      </c>
      <c r="F89" s="70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2"/>
      <c r="W89" s="73"/>
    </row>
    <row r="90" spans="1:23" ht="19.5" customHeight="1" thickBot="1">
      <c r="A90" s="57" t="s">
        <v>45</v>
      </c>
      <c r="B90" s="18">
        <v>951</v>
      </c>
      <c r="C90" s="6"/>
      <c r="D90" s="6" t="s">
        <v>160</v>
      </c>
      <c r="E90" s="7">
        <f>SUM(E91:E95)</f>
        <v>19000</v>
      </c>
      <c r="F90" s="70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2"/>
      <c r="W90" s="73"/>
    </row>
    <row r="91" spans="1:23" ht="32.25" thickBot="1">
      <c r="A91" s="62" t="s">
        <v>46</v>
      </c>
      <c r="B91" s="63">
        <v>951</v>
      </c>
      <c r="C91" s="64"/>
      <c r="D91" s="64" t="s">
        <v>161</v>
      </c>
      <c r="E91" s="66">
        <v>11000</v>
      </c>
      <c r="F91" s="70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2"/>
      <c r="W91" s="73"/>
    </row>
    <row r="92" spans="1:23" ht="16.5" thickBot="1">
      <c r="A92" s="67" t="s">
        <v>104</v>
      </c>
      <c r="B92" s="63">
        <v>951</v>
      </c>
      <c r="C92" s="64"/>
      <c r="D92" s="64" t="s">
        <v>162</v>
      </c>
      <c r="E92" s="66">
        <v>0</v>
      </c>
      <c r="F92" s="70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2"/>
      <c r="W92" s="73"/>
    </row>
    <row r="93" spans="1:23" ht="32.25" thickBot="1">
      <c r="A93" s="62" t="s">
        <v>47</v>
      </c>
      <c r="B93" s="63">
        <v>951</v>
      </c>
      <c r="C93" s="64"/>
      <c r="D93" s="64" t="s">
        <v>163</v>
      </c>
      <c r="E93" s="66">
        <v>8000</v>
      </c>
      <c r="F93" s="70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2"/>
      <c r="W93" s="73"/>
    </row>
    <row r="94" spans="1:23" ht="32.25" thickBot="1">
      <c r="A94" s="62" t="s">
        <v>210</v>
      </c>
      <c r="B94" s="63">
        <v>951</v>
      </c>
      <c r="C94" s="64"/>
      <c r="D94" s="64" t="s">
        <v>211</v>
      </c>
      <c r="E94" s="66">
        <v>0</v>
      </c>
      <c r="F94" s="70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2"/>
      <c r="W94" s="73"/>
    </row>
    <row r="95" spans="1:23" ht="16.5" thickBot="1">
      <c r="A95" s="118" t="s">
        <v>107</v>
      </c>
      <c r="B95" s="63">
        <v>951</v>
      </c>
      <c r="C95" s="64"/>
      <c r="D95" s="64" t="s">
        <v>164</v>
      </c>
      <c r="E95" s="66">
        <v>0</v>
      </c>
      <c r="F95" s="70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2"/>
      <c r="W95" s="73"/>
    </row>
    <row r="96" spans="1:23" ht="35.25" customHeight="1" thickBot="1">
      <c r="A96" s="89" t="s">
        <v>225</v>
      </c>
      <c r="B96" s="16">
        <v>951</v>
      </c>
      <c r="C96" s="9"/>
      <c r="D96" s="9" t="s">
        <v>165</v>
      </c>
      <c r="E96" s="10">
        <f>E97</f>
        <v>10</v>
      </c>
      <c r="F96" s="70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2"/>
      <c r="W96" s="73"/>
    </row>
    <row r="97" spans="1:23" ht="16.5" thickBot="1">
      <c r="A97" s="130" t="s">
        <v>17</v>
      </c>
      <c r="B97" s="131">
        <v>951</v>
      </c>
      <c r="C97" s="132"/>
      <c r="D97" s="131" t="s">
        <v>165</v>
      </c>
      <c r="E97" s="134">
        <f>E98+E99</f>
        <v>10</v>
      </c>
      <c r="F97" s="70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2"/>
      <c r="W97" s="73"/>
    </row>
    <row r="98" spans="1:23" ht="34.5" customHeight="1" thickBot="1">
      <c r="A98" s="62" t="s">
        <v>37</v>
      </c>
      <c r="B98" s="63">
        <v>951</v>
      </c>
      <c r="C98" s="64"/>
      <c r="D98" s="64" t="s">
        <v>166</v>
      </c>
      <c r="E98" s="66">
        <v>10</v>
      </c>
      <c r="F98" s="70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2"/>
      <c r="W98" s="73"/>
    </row>
    <row r="99" spans="1:23" ht="34.5" customHeight="1" thickBot="1">
      <c r="A99" s="62" t="s">
        <v>229</v>
      </c>
      <c r="B99" s="63">
        <v>951</v>
      </c>
      <c r="C99" s="64"/>
      <c r="D99" s="64" t="s">
        <v>228</v>
      </c>
      <c r="E99" s="66">
        <v>0</v>
      </c>
      <c r="F99" s="70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2"/>
      <c r="W99" s="73"/>
    </row>
    <row r="100" spans="1:23" ht="49.5" customHeight="1" thickBot="1">
      <c r="A100" s="89" t="s">
        <v>226</v>
      </c>
      <c r="B100" s="16">
        <v>951</v>
      </c>
      <c r="C100" s="9"/>
      <c r="D100" s="9" t="s">
        <v>167</v>
      </c>
      <c r="E100" s="103">
        <f>E101</f>
        <v>2100</v>
      </c>
      <c r="F100" s="70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2"/>
      <c r="W100" s="73"/>
    </row>
    <row r="101" spans="1:23" ht="25.5" customHeight="1" thickBot="1">
      <c r="A101" s="130" t="s">
        <v>17</v>
      </c>
      <c r="B101" s="86">
        <v>951</v>
      </c>
      <c r="C101" s="87"/>
      <c r="D101" s="87" t="s">
        <v>167</v>
      </c>
      <c r="E101" s="117">
        <f>E102+E103</f>
        <v>2100</v>
      </c>
      <c r="F101" s="70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2"/>
      <c r="W101" s="73"/>
    </row>
    <row r="102" spans="1:23" ht="34.5" customHeight="1" thickBot="1">
      <c r="A102" s="62" t="s">
        <v>94</v>
      </c>
      <c r="B102" s="63">
        <v>951</v>
      </c>
      <c r="C102" s="64"/>
      <c r="D102" s="64" t="s">
        <v>167</v>
      </c>
      <c r="E102" s="102">
        <v>2100</v>
      </c>
      <c r="F102" s="70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2"/>
      <c r="W102" s="73"/>
    </row>
    <row r="103" spans="1:23" ht="36.75" customHeight="1" thickBot="1">
      <c r="A103" s="62" t="s">
        <v>106</v>
      </c>
      <c r="B103" s="63">
        <v>951</v>
      </c>
      <c r="C103" s="64"/>
      <c r="D103" s="64" t="s">
        <v>168</v>
      </c>
      <c r="E103" s="102">
        <v>0</v>
      </c>
      <c r="F103" s="70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2"/>
      <c r="W103" s="73"/>
    </row>
    <row r="104" spans="1:23" ht="48.75" customHeight="1" thickBot="1">
      <c r="A104" s="89" t="s">
        <v>227</v>
      </c>
      <c r="B104" s="16">
        <v>951</v>
      </c>
      <c r="C104" s="9"/>
      <c r="D104" s="9" t="s">
        <v>180</v>
      </c>
      <c r="E104" s="103">
        <f>E105</f>
        <v>11548.399000000001</v>
      </c>
      <c r="F104" s="70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2"/>
      <c r="W104" s="73"/>
    </row>
    <row r="105" spans="1:23" ht="38.25" customHeight="1" thickBot="1">
      <c r="A105" s="130" t="s">
        <v>17</v>
      </c>
      <c r="B105" s="86">
        <v>951</v>
      </c>
      <c r="C105" s="87"/>
      <c r="D105" s="87" t="s">
        <v>180</v>
      </c>
      <c r="E105" s="117">
        <f>E108+E106+E107+E109</f>
        <v>11548.399000000001</v>
      </c>
      <c r="F105" s="70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2"/>
      <c r="W105" s="73"/>
    </row>
    <row r="106" spans="1:23" ht="38.25" customHeight="1" thickBot="1">
      <c r="A106" s="62" t="s">
        <v>105</v>
      </c>
      <c r="B106" s="122">
        <v>951</v>
      </c>
      <c r="C106" s="123"/>
      <c r="D106" s="64" t="s">
        <v>237</v>
      </c>
      <c r="E106" s="119">
        <v>4042</v>
      </c>
      <c r="F106" s="70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2"/>
      <c r="W106" s="73"/>
    </row>
    <row r="107" spans="1:23" ht="19.5" customHeight="1" thickBot="1">
      <c r="A107" s="67" t="s">
        <v>104</v>
      </c>
      <c r="B107" s="122">
        <v>951</v>
      </c>
      <c r="C107" s="123"/>
      <c r="D107" s="123" t="s">
        <v>200</v>
      </c>
      <c r="E107" s="119">
        <v>0</v>
      </c>
      <c r="F107" s="70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2"/>
      <c r="W107" s="73"/>
    </row>
    <row r="108" spans="1:23" ht="35.25" customHeight="1" thickBot="1">
      <c r="A108" s="62" t="s">
        <v>179</v>
      </c>
      <c r="B108" s="63">
        <v>951</v>
      </c>
      <c r="C108" s="64"/>
      <c r="D108" s="64" t="s">
        <v>199</v>
      </c>
      <c r="E108" s="102">
        <v>7506.399</v>
      </c>
      <c r="F108" s="70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2"/>
      <c r="W108" s="73"/>
    </row>
    <row r="109" spans="1:23" ht="17.25" customHeight="1" thickBot="1">
      <c r="A109" s="62" t="s">
        <v>202</v>
      </c>
      <c r="B109" s="63">
        <v>952</v>
      </c>
      <c r="C109" s="64"/>
      <c r="D109" s="64" t="s">
        <v>201</v>
      </c>
      <c r="E109" s="102">
        <v>0</v>
      </c>
      <c r="F109" s="70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2"/>
      <c r="W109" s="73"/>
    </row>
    <row r="110" spans="1:23" ht="35.25" customHeight="1" thickBot="1">
      <c r="A110" s="89" t="s">
        <v>233</v>
      </c>
      <c r="B110" s="16">
        <v>951</v>
      </c>
      <c r="C110" s="9"/>
      <c r="D110" s="9" t="s">
        <v>234</v>
      </c>
      <c r="E110" s="103">
        <f>E111</f>
        <v>20</v>
      </c>
      <c r="F110" s="70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2"/>
      <c r="W110" s="73"/>
    </row>
    <row r="111" spans="1:23" ht="17.25" customHeight="1" thickBot="1">
      <c r="A111" s="130" t="s">
        <v>17</v>
      </c>
      <c r="B111" s="86">
        <v>951</v>
      </c>
      <c r="C111" s="87"/>
      <c r="D111" s="87" t="s">
        <v>235</v>
      </c>
      <c r="E111" s="117">
        <f>E112+E113</f>
        <v>20</v>
      </c>
      <c r="F111" s="70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2"/>
      <c r="W111" s="73"/>
    </row>
    <row r="112" spans="1:23" ht="17.25" customHeight="1" thickBot="1">
      <c r="A112" s="62" t="s">
        <v>105</v>
      </c>
      <c r="B112" s="122">
        <v>951</v>
      </c>
      <c r="C112" s="123"/>
      <c r="D112" s="123" t="s">
        <v>235</v>
      </c>
      <c r="E112" s="119">
        <v>20</v>
      </c>
      <c r="F112" s="70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2"/>
      <c r="W112" s="73"/>
    </row>
    <row r="113" spans="1:23" ht="17.25" customHeight="1" thickBot="1">
      <c r="A113" s="67" t="s">
        <v>104</v>
      </c>
      <c r="B113" s="122">
        <v>953</v>
      </c>
      <c r="C113" s="123"/>
      <c r="D113" s="123" t="s">
        <v>236</v>
      </c>
      <c r="E113" s="119">
        <v>0</v>
      </c>
      <c r="F113" s="70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2"/>
      <c r="W113" s="73"/>
    </row>
    <row r="114" spans="1:23" ht="33" customHeight="1" thickBot="1">
      <c r="A114" s="89" t="s">
        <v>260</v>
      </c>
      <c r="B114" s="16">
        <v>951</v>
      </c>
      <c r="C114" s="9"/>
      <c r="D114" s="9" t="s">
        <v>261</v>
      </c>
      <c r="E114" s="103">
        <f>E115</f>
        <v>100</v>
      </c>
      <c r="F114" s="70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2"/>
      <c r="W114" s="73"/>
    </row>
    <row r="115" spans="1:23" ht="17.25" customHeight="1" thickBot="1">
      <c r="A115" s="130" t="s">
        <v>17</v>
      </c>
      <c r="B115" s="86">
        <v>951</v>
      </c>
      <c r="C115" s="87"/>
      <c r="D115" s="87" t="s">
        <v>262</v>
      </c>
      <c r="E115" s="117">
        <f>E116</f>
        <v>100</v>
      </c>
      <c r="F115" s="70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2"/>
      <c r="W115" s="73"/>
    </row>
    <row r="116" spans="1:23" ht="17.25" customHeight="1" thickBot="1">
      <c r="A116" s="62" t="s">
        <v>263</v>
      </c>
      <c r="B116" s="122">
        <v>951</v>
      </c>
      <c r="C116" s="123"/>
      <c r="D116" s="123" t="s">
        <v>262</v>
      </c>
      <c r="E116" s="119">
        <v>100</v>
      </c>
      <c r="F116" s="70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2"/>
      <c r="W116" s="73"/>
    </row>
    <row r="117" spans="1:23" ht="36.75" customHeight="1" thickBot="1">
      <c r="A117" s="89" t="s">
        <v>266</v>
      </c>
      <c r="B117" s="16">
        <v>951</v>
      </c>
      <c r="C117" s="9"/>
      <c r="D117" s="9" t="s">
        <v>264</v>
      </c>
      <c r="E117" s="103">
        <f>E118</f>
        <v>10</v>
      </c>
      <c r="F117" s="70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2"/>
      <c r="W117" s="73"/>
    </row>
    <row r="118" spans="1:23" ht="17.25" customHeight="1" thickBot="1">
      <c r="A118" s="130" t="s">
        <v>17</v>
      </c>
      <c r="B118" s="86">
        <v>951</v>
      </c>
      <c r="C118" s="87"/>
      <c r="D118" s="87" t="s">
        <v>265</v>
      </c>
      <c r="E118" s="117">
        <f>E119</f>
        <v>10</v>
      </c>
      <c r="F118" s="70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2"/>
      <c r="W118" s="73"/>
    </row>
    <row r="119" spans="1:23" ht="17.25" customHeight="1" thickBot="1">
      <c r="A119" s="62" t="s">
        <v>263</v>
      </c>
      <c r="B119" s="122">
        <v>951</v>
      </c>
      <c r="C119" s="123"/>
      <c r="D119" s="123" t="s">
        <v>265</v>
      </c>
      <c r="E119" s="119">
        <v>10</v>
      </c>
      <c r="F119" s="70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2"/>
      <c r="W119" s="73"/>
    </row>
    <row r="120" spans="1:23" ht="38.25" customHeight="1" thickBot="1">
      <c r="A120" s="89" t="s">
        <v>269</v>
      </c>
      <c r="B120" s="16">
        <v>951</v>
      </c>
      <c r="C120" s="9"/>
      <c r="D120" s="9" t="s">
        <v>267</v>
      </c>
      <c r="E120" s="103">
        <f>E121</f>
        <v>200</v>
      </c>
      <c r="F120" s="70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2"/>
      <c r="W120" s="73"/>
    </row>
    <row r="121" spans="1:23" ht="17.25" customHeight="1" thickBot="1">
      <c r="A121" s="130" t="s">
        <v>17</v>
      </c>
      <c r="B121" s="86">
        <v>951</v>
      </c>
      <c r="C121" s="87"/>
      <c r="D121" s="87" t="s">
        <v>268</v>
      </c>
      <c r="E121" s="117">
        <f>E122</f>
        <v>200</v>
      </c>
      <c r="F121" s="70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2"/>
      <c r="W121" s="73"/>
    </row>
    <row r="122" spans="1:23" ht="17.25" customHeight="1" thickBot="1">
      <c r="A122" s="62" t="s">
        <v>263</v>
      </c>
      <c r="B122" s="122">
        <v>951</v>
      </c>
      <c r="C122" s="123"/>
      <c r="D122" s="123" t="s">
        <v>268</v>
      </c>
      <c r="E122" s="119">
        <v>200</v>
      </c>
      <c r="F122" s="70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2"/>
      <c r="W122" s="73"/>
    </row>
    <row r="123" spans="1:23" ht="39" customHeight="1" thickBot="1">
      <c r="A123" s="83" t="s">
        <v>28</v>
      </c>
      <c r="B123" s="81" t="s">
        <v>2</v>
      </c>
      <c r="C123" s="136"/>
      <c r="D123" s="136" t="s">
        <v>169</v>
      </c>
      <c r="E123" s="104">
        <f>E124+E174</f>
        <v>97398.49299999999</v>
      </c>
      <c r="F123" s="70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2"/>
      <c r="W123" s="73"/>
    </row>
    <row r="124" spans="1:23" ht="35.25" customHeight="1" thickBot="1">
      <c r="A124" s="130" t="s">
        <v>17</v>
      </c>
      <c r="B124" s="131">
        <v>951</v>
      </c>
      <c r="C124" s="132"/>
      <c r="D124" s="131" t="s">
        <v>169</v>
      </c>
      <c r="E124" s="105">
        <f>E125+E126+E130+E134+E137+E138+E146+E148+E157+E159+E161+E163+E165+E167+E169+E171+E154+E132+E136+E150+E152</f>
        <v>92743.90499999998</v>
      </c>
      <c r="F124" s="70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2"/>
      <c r="W124" s="73"/>
    </row>
    <row r="125" spans="1:23" ht="16.5" thickBot="1">
      <c r="A125" s="8" t="s">
        <v>29</v>
      </c>
      <c r="B125" s="16">
        <v>951</v>
      </c>
      <c r="C125" s="9"/>
      <c r="D125" s="9" t="s">
        <v>170</v>
      </c>
      <c r="E125" s="10">
        <v>1850.2</v>
      </c>
      <c r="F125" s="70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2"/>
      <c r="W125" s="73"/>
    </row>
    <row r="126" spans="1:23" ht="48" thickBot="1">
      <c r="A126" s="8" t="s">
        <v>5</v>
      </c>
      <c r="B126" s="16">
        <v>951</v>
      </c>
      <c r="C126" s="9"/>
      <c r="D126" s="9" t="s">
        <v>169</v>
      </c>
      <c r="E126" s="103">
        <f>E127+E128+E129</f>
        <v>3447.4</v>
      </c>
      <c r="F126" s="125" t="e">
        <f>#REF!+#REF!+F148+F150+#REF!+#REF!+#REF!+#REF!+#REF!+#REF!+#REF!+F171</f>
        <v>#REF!</v>
      </c>
      <c r="G126" s="24" t="e">
        <f>#REF!+#REF!+G148+G150+#REF!+#REF!+#REF!+#REF!+#REF!+#REF!+#REF!+G171</f>
        <v>#REF!</v>
      </c>
      <c r="H126" s="24" t="e">
        <f>#REF!+#REF!+H148+H150+#REF!+#REF!+#REF!+#REF!+#REF!+#REF!+#REF!+H171</f>
        <v>#REF!</v>
      </c>
      <c r="I126" s="24" t="e">
        <f>#REF!+#REF!+I148+I150+#REF!+#REF!+#REF!+#REF!+#REF!+#REF!+#REF!+I171</f>
        <v>#REF!</v>
      </c>
      <c r="J126" s="24" t="e">
        <f>#REF!+#REF!+J148+J150+#REF!+#REF!+#REF!+#REF!+#REF!+#REF!+#REF!+J171</f>
        <v>#REF!</v>
      </c>
      <c r="K126" s="24" t="e">
        <f>#REF!+#REF!+K148+K150+#REF!+#REF!+#REF!+#REF!+#REF!+#REF!+#REF!+K171</f>
        <v>#REF!</v>
      </c>
      <c r="L126" s="24" t="e">
        <f>#REF!+#REF!+L148+L150+#REF!+#REF!+#REF!+#REF!+#REF!+#REF!+#REF!+L171</f>
        <v>#REF!</v>
      </c>
      <c r="M126" s="24" t="e">
        <f>#REF!+#REF!+M148+M150+#REF!+#REF!+#REF!+#REF!+#REF!+#REF!+#REF!+M171</f>
        <v>#REF!</v>
      </c>
      <c r="N126" s="24" t="e">
        <f>#REF!+#REF!+N148+N150+#REF!+#REF!+#REF!+#REF!+#REF!+#REF!+#REF!+N171</f>
        <v>#REF!</v>
      </c>
      <c r="O126" s="24" t="e">
        <f>#REF!+#REF!+O148+O150+#REF!+#REF!+#REF!+#REF!+#REF!+#REF!+#REF!+O171</f>
        <v>#REF!</v>
      </c>
      <c r="P126" s="24" t="e">
        <f>#REF!+#REF!+P148+P150+#REF!+#REF!+#REF!+#REF!+#REF!+#REF!+#REF!+P171</f>
        <v>#REF!</v>
      </c>
      <c r="Q126" s="24" t="e">
        <f>#REF!+#REF!+Q148+Q150+#REF!+#REF!+#REF!+#REF!+#REF!+#REF!+#REF!+Q171</f>
        <v>#REF!</v>
      </c>
      <c r="R126" s="24" t="e">
        <f>#REF!+#REF!+R148+R150+#REF!+#REF!+#REF!+#REF!+#REF!+#REF!+#REF!+R171</f>
        <v>#REF!</v>
      </c>
      <c r="S126" s="24" t="e">
        <f>#REF!+#REF!+S148+S150+#REF!+#REF!+#REF!+#REF!+#REF!+#REF!+#REF!+S171</f>
        <v>#REF!</v>
      </c>
      <c r="T126" s="24" t="e">
        <f>#REF!+#REF!+T148+T150+#REF!+#REF!+#REF!+#REF!+#REF!+#REF!+#REF!+T171</f>
        <v>#REF!</v>
      </c>
      <c r="U126" s="24" t="e">
        <f>#REF!+#REF!+U148+U150+#REF!+#REF!+#REF!+#REF!+#REF!+#REF!+#REF!+U171</f>
        <v>#REF!</v>
      </c>
      <c r="V126" s="46" t="e">
        <f>#REF!+#REF!+V148+V150+#REF!+#REF!+#REF!+#REF!+#REF!+#REF!+#REF!+V171</f>
        <v>#REF!</v>
      </c>
      <c r="W126" s="45" t="e">
        <f>V126/E124*100</f>
        <v>#REF!</v>
      </c>
    </row>
    <row r="127" spans="1:23" ht="20.25" customHeight="1" outlineLevel="3" thickBot="1">
      <c r="A127" s="84" t="s">
        <v>90</v>
      </c>
      <c r="B127" s="85">
        <v>951</v>
      </c>
      <c r="C127" s="64"/>
      <c r="D127" s="64" t="s">
        <v>171</v>
      </c>
      <c r="E127" s="102">
        <v>1861</v>
      </c>
      <c r="F127" s="126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47"/>
      <c r="W127" s="45"/>
    </row>
    <row r="128" spans="1:23" ht="18.75" customHeight="1" outlineLevel="6" thickBot="1">
      <c r="A128" s="62" t="s">
        <v>91</v>
      </c>
      <c r="B128" s="63">
        <v>951</v>
      </c>
      <c r="C128" s="64"/>
      <c r="D128" s="64" t="s">
        <v>172</v>
      </c>
      <c r="E128" s="102">
        <v>1586.4</v>
      </c>
      <c r="F128" s="127" t="e">
        <f>#REF!</f>
        <v>#REF!</v>
      </c>
      <c r="G128" s="26" t="e">
        <f>#REF!</f>
        <v>#REF!</v>
      </c>
      <c r="H128" s="26" t="e">
        <f>#REF!</f>
        <v>#REF!</v>
      </c>
      <c r="I128" s="26" t="e">
        <f>#REF!</f>
        <v>#REF!</v>
      </c>
      <c r="J128" s="26" t="e">
        <f>#REF!</f>
        <v>#REF!</v>
      </c>
      <c r="K128" s="26" t="e">
        <f>#REF!</f>
        <v>#REF!</v>
      </c>
      <c r="L128" s="26" t="e">
        <f>#REF!</f>
        <v>#REF!</v>
      </c>
      <c r="M128" s="26" t="e">
        <f>#REF!</f>
        <v>#REF!</v>
      </c>
      <c r="N128" s="26" t="e">
        <f>#REF!</f>
        <v>#REF!</v>
      </c>
      <c r="O128" s="26" t="e">
        <f>#REF!</f>
        <v>#REF!</v>
      </c>
      <c r="P128" s="26" t="e">
        <f>#REF!</f>
        <v>#REF!</v>
      </c>
      <c r="Q128" s="26" t="e">
        <f>#REF!</f>
        <v>#REF!</v>
      </c>
      <c r="R128" s="26" t="e">
        <f>#REF!</f>
        <v>#REF!</v>
      </c>
      <c r="S128" s="26" t="e">
        <f>#REF!</f>
        <v>#REF!</v>
      </c>
      <c r="T128" s="26" t="e">
        <f>#REF!</f>
        <v>#REF!</v>
      </c>
      <c r="U128" s="26" t="e">
        <f>#REF!</f>
        <v>#REF!</v>
      </c>
      <c r="V128" s="50" t="e">
        <f>#REF!</f>
        <v>#REF!</v>
      </c>
      <c r="W128" s="45" t="e">
        <f>V128/E127*100</f>
        <v>#REF!</v>
      </c>
    </row>
    <row r="129" spans="1:23" ht="21.75" customHeight="1" outlineLevel="6" thickBot="1">
      <c r="A129" s="62" t="s">
        <v>85</v>
      </c>
      <c r="B129" s="63">
        <v>951</v>
      </c>
      <c r="C129" s="64"/>
      <c r="D129" s="64" t="s">
        <v>173</v>
      </c>
      <c r="E129" s="102">
        <v>0</v>
      </c>
      <c r="F129" s="41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54"/>
      <c r="W129" s="45"/>
    </row>
    <row r="130" spans="1:23" ht="19.5" customHeight="1" outlineLevel="6" thickBot="1">
      <c r="A130" s="8" t="s">
        <v>6</v>
      </c>
      <c r="B130" s="16">
        <v>951</v>
      </c>
      <c r="C130" s="9"/>
      <c r="D130" s="9" t="s">
        <v>169</v>
      </c>
      <c r="E130" s="10">
        <f>E131</f>
        <v>7101.9</v>
      </c>
      <c r="F130" s="41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54"/>
      <c r="W130" s="45"/>
    </row>
    <row r="131" spans="1:23" ht="19.5" customHeight="1" outlineLevel="6" thickBot="1">
      <c r="A131" s="84" t="s">
        <v>86</v>
      </c>
      <c r="B131" s="63">
        <v>951</v>
      </c>
      <c r="C131" s="64"/>
      <c r="D131" s="64" t="s">
        <v>171</v>
      </c>
      <c r="E131" s="66">
        <v>7101.9</v>
      </c>
      <c r="F131" s="41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54"/>
      <c r="W131" s="45"/>
    </row>
    <row r="132" spans="1:23" ht="21" customHeight="1" outlineLevel="6" thickBot="1">
      <c r="A132" s="8" t="s">
        <v>81</v>
      </c>
      <c r="B132" s="16">
        <v>951</v>
      </c>
      <c r="C132" s="9"/>
      <c r="D132" s="9" t="s">
        <v>169</v>
      </c>
      <c r="E132" s="10">
        <f>E133</f>
        <v>431.262</v>
      </c>
      <c r="F132" s="23">
        <v>96</v>
      </c>
      <c r="G132" s="7">
        <v>96</v>
      </c>
      <c r="H132" s="7">
        <v>96</v>
      </c>
      <c r="I132" s="7">
        <v>96</v>
      </c>
      <c r="J132" s="7">
        <v>96</v>
      </c>
      <c r="K132" s="7">
        <v>96</v>
      </c>
      <c r="L132" s="7">
        <v>96</v>
      </c>
      <c r="M132" s="7">
        <v>96</v>
      </c>
      <c r="N132" s="7">
        <v>96</v>
      </c>
      <c r="O132" s="7">
        <v>96</v>
      </c>
      <c r="P132" s="7">
        <v>96</v>
      </c>
      <c r="Q132" s="7">
        <v>96</v>
      </c>
      <c r="R132" s="7">
        <v>96</v>
      </c>
      <c r="S132" s="7">
        <v>96</v>
      </c>
      <c r="T132" s="7">
        <v>96</v>
      </c>
      <c r="U132" s="33">
        <v>96</v>
      </c>
      <c r="V132" s="49">
        <v>141</v>
      </c>
      <c r="W132" s="45">
        <f>V132/E130*100</f>
        <v>1.9853841929624467</v>
      </c>
    </row>
    <row r="133" spans="1:23" ht="37.5" customHeight="1" outlineLevel="3" thickBot="1">
      <c r="A133" s="62" t="s">
        <v>82</v>
      </c>
      <c r="B133" s="63">
        <v>951</v>
      </c>
      <c r="C133" s="64"/>
      <c r="D133" s="64" t="s">
        <v>174</v>
      </c>
      <c r="E133" s="66">
        <v>431.262</v>
      </c>
      <c r="F133" s="126" t="e">
        <f>#REF!</f>
        <v>#REF!</v>
      </c>
      <c r="G133" s="27" t="e">
        <f>#REF!</f>
        <v>#REF!</v>
      </c>
      <c r="H133" s="27" t="e">
        <f>#REF!</f>
        <v>#REF!</v>
      </c>
      <c r="I133" s="27" t="e">
        <f>#REF!</f>
        <v>#REF!</v>
      </c>
      <c r="J133" s="27" t="e">
        <f>#REF!</f>
        <v>#REF!</v>
      </c>
      <c r="K133" s="27" t="e">
        <f>#REF!</f>
        <v>#REF!</v>
      </c>
      <c r="L133" s="27" t="e">
        <f>#REF!</f>
        <v>#REF!</v>
      </c>
      <c r="M133" s="27" t="e">
        <f>#REF!</f>
        <v>#REF!</v>
      </c>
      <c r="N133" s="27" t="e">
        <f>#REF!</f>
        <v>#REF!</v>
      </c>
      <c r="O133" s="27" t="e">
        <f>#REF!</f>
        <v>#REF!</v>
      </c>
      <c r="P133" s="27" t="e">
        <f>#REF!</f>
        <v>#REF!</v>
      </c>
      <c r="Q133" s="27" t="e">
        <f>#REF!</f>
        <v>#REF!</v>
      </c>
      <c r="R133" s="27" t="e">
        <f>#REF!</f>
        <v>#REF!</v>
      </c>
      <c r="S133" s="27" t="e">
        <f>#REF!</f>
        <v>#REF!</v>
      </c>
      <c r="T133" s="27" t="e">
        <f>#REF!</f>
        <v>#REF!</v>
      </c>
      <c r="U133" s="27" t="e">
        <f>#REF!</f>
        <v>#REF!</v>
      </c>
      <c r="V133" s="51" t="e">
        <f>#REF!</f>
        <v>#REF!</v>
      </c>
      <c r="W133" s="45" t="e">
        <f>V133/E131*100</f>
        <v>#REF!</v>
      </c>
    </row>
    <row r="134" spans="1:23" ht="18.75" customHeight="1" outlineLevel="3" thickBot="1">
      <c r="A134" s="8" t="s">
        <v>7</v>
      </c>
      <c r="B134" s="16">
        <v>951</v>
      </c>
      <c r="C134" s="9"/>
      <c r="D134" s="9" t="s">
        <v>169</v>
      </c>
      <c r="E134" s="10">
        <f>E135</f>
        <v>5248.334</v>
      </c>
      <c r="F134" s="99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1"/>
      <c r="W134" s="45"/>
    </row>
    <row r="135" spans="1:23" ht="33" customHeight="1" outlineLevel="3" thickBot="1">
      <c r="A135" s="84" t="s">
        <v>87</v>
      </c>
      <c r="B135" s="63">
        <v>951</v>
      </c>
      <c r="C135" s="64"/>
      <c r="D135" s="64" t="s">
        <v>171</v>
      </c>
      <c r="E135" s="66">
        <v>5248.334</v>
      </c>
      <c r="F135" s="99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1"/>
      <c r="W135" s="45"/>
    </row>
    <row r="136" spans="1:23" ht="20.25" customHeight="1" outlineLevel="5" thickBot="1">
      <c r="A136" s="113" t="s">
        <v>95</v>
      </c>
      <c r="B136" s="16">
        <v>951</v>
      </c>
      <c r="C136" s="9"/>
      <c r="D136" s="9" t="s">
        <v>175</v>
      </c>
      <c r="E136" s="10">
        <v>0</v>
      </c>
      <c r="F136" s="41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54"/>
      <c r="W136" s="45"/>
    </row>
    <row r="137" spans="1:23" ht="32.25" outlineLevel="4" thickBot="1">
      <c r="A137" s="8" t="s">
        <v>30</v>
      </c>
      <c r="B137" s="16">
        <v>951</v>
      </c>
      <c r="C137" s="9"/>
      <c r="D137" s="9" t="s">
        <v>176</v>
      </c>
      <c r="E137" s="10">
        <v>200</v>
      </c>
      <c r="F137" s="128" t="e">
        <f>#REF!</f>
        <v>#REF!</v>
      </c>
      <c r="G137" s="28" t="e">
        <f>#REF!</f>
        <v>#REF!</v>
      </c>
      <c r="H137" s="28" t="e">
        <f>#REF!</f>
        <v>#REF!</v>
      </c>
      <c r="I137" s="28" t="e">
        <f>#REF!</f>
        <v>#REF!</v>
      </c>
      <c r="J137" s="28" t="e">
        <f>#REF!</f>
        <v>#REF!</v>
      </c>
      <c r="K137" s="28" t="e">
        <f>#REF!</f>
        <v>#REF!</v>
      </c>
      <c r="L137" s="28" t="e">
        <f>#REF!</f>
        <v>#REF!</v>
      </c>
      <c r="M137" s="28" t="e">
        <f>#REF!</f>
        <v>#REF!</v>
      </c>
      <c r="N137" s="28" t="e">
        <f>#REF!</f>
        <v>#REF!</v>
      </c>
      <c r="O137" s="28" t="e">
        <f>#REF!</f>
        <v>#REF!</v>
      </c>
      <c r="P137" s="28" t="e">
        <f>#REF!</f>
        <v>#REF!</v>
      </c>
      <c r="Q137" s="28" t="e">
        <f>#REF!</f>
        <v>#REF!</v>
      </c>
      <c r="R137" s="28" t="e">
        <f>#REF!</f>
        <v>#REF!</v>
      </c>
      <c r="S137" s="28" t="e">
        <f>#REF!</f>
        <v>#REF!</v>
      </c>
      <c r="T137" s="28" t="e">
        <f>#REF!</f>
        <v>#REF!</v>
      </c>
      <c r="U137" s="28" t="e">
        <f>#REF!</f>
        <v>#REF!</v>
      </c>
      <c r="V137" s="48" t="e">
        <f>#REF!</f>
        <v>#REF!</v>
      </c>
      <c r="W137" s="45" t="e">
        <f>V137/E135*100</f>
        <v>#REF!</v>
      </c>
    </row>
    <row r="138" spans="1:23" ht="16.5" outlineLevel="4" thickBot="1">
      <c r="A138" s="8" t="s">
        <v>8</v>
      </c>
      <c r="B138" s="16">
        <v>951</v>
      </c>
      <c r="C138" s="9"/>
      <c r="D138" s="9" t="s">
        <v>169</v>
      </c>
      <c r="E138" s="103">
        <f>E139+E140+E142+E143+E144+E145+E141</f>
        <v>44216.10599999999</v>
      </c>
      <c r="F138" s="41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112"/>
      <c r="W138" s="45"/>
    </row>
    <row r="139" spans="1:23" ht="16.5" outlineLevel="5" thickBot="1">
      <c r="A139" s="62" t="s">
        <v>9</v>
      </c>
      <c r="B139" s="63">
        <v>951</v>
      </c>
      <c r="C139" s="64"/>
      <c r="D139" s="64" t="s">
        <v>177</v>
      </c>
      <c r="E139" s="116">
        <v>2045</v>
      </c>
      <c r="F139" s="23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33"/>
      <c r="V139" s="49">
        <v>0</v>
      </c>
      <c r="W139" s="45">
        <f>V139/E137*100</f>
        <v>0</v>
      </c>
    </row>
    <row r="140" spans="1:23" ht="19.5" customHeight="1" outlineLevel="5" thickBot="1">
      <c r="A140" s="84" t="s">
        <v>87</v>
      </c>
      <c r="B140" s="63">
        <v>951</v>
      </c>
      <c r="C140" s="64"/>
      <c r="D140" s="64" t="s">
        <v>171</v>
      </c>
      <c r="E140" s="116">
        <v>17762.5</v>
      </c>
      <c r="F140" s="41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54"/>
      <c r="W140" s="45"/>
    </row>
    <row r="141" spans="1:23" ht="16.5" outlineLevel="5" thickBot="1">
      <c r="A141" s="62" t="s">
        <v>85</v>
      </c>
      <c r="B141" s="63">
        <v>951</v>
      </c>
      <c r="C141" s="64"/>
      <c r="D141" s="64" t="s">
        <v>173</v>
      </c>
      <c r="E141" s="116">
        <v>0</v>
      </c>
      <c r="F141" s="23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33"/>
      <c r="V141" s="49">
        <v>9539.0701</v>
      </c>
      <c r="W141" s="45">
        <f>V141/E140*100</f>
        <v>53.70342068965518</v>
      </c>
    </row>
    <row r="142" spans="1:23" ht="19.5" customHeight="1" outlineLevel="4" thickBot="1">
      <c r="A142" s="62" t="s">
        <v>31</v>
      </c>
      <c r="B142" s="63">
        <v>951</v>
      </c>
      <c r="C142" s="64"/>
      <c r="D142" s="64" t="s">
        <v>178</v>
      </c>
      <c r="E142" s="66">
        <v>22028.2</v>
      </c>
      <c r="F142" s="41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58"/>
      <c r="W142" s="45"/>
    </row>
    <row r="143" spans="1:23" ht="32.25" outlineLevel="5" thickBot="1">
      <c r="A143" s="67" t="s">
        <v>32</v>
      </c>
      <c r="B143" s="63">
        <v>951</v>
      </c>
      <c r="C143" s="64"/>
      <c r="D143" s="64" t="s">
        <v>181</v>
      </c>
      <c r="E143" s="116">
        <v>1090.057</v>
      </c>
      <c r="F143" s="41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54"/>
      <c r="W143" s="45"/>
    </row>
    <row r="144" spans="1:23" ht="32.25" outlineLevel="5" thickBot="1">
      <c r="A144" s="67" t="s">
        <v>33</v>
      </c>
      <c r="B144" s="63">
        <v>951</v>
      </c>
      <c r="C144" s="64"/>
      <c r="D144" s="64" t="s">
        <v>182</v>
      </c>
      <c r="E144" s="116">
        <v>582.287</v>
      </c>
      <c r="F144" s="41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54"/>
      <c r="W144" s="45"/>
    </row>
    <row r="145" spans="1:23" ht="32.25" outlineLevel="6" thickBot="1">
      <c r="A145" s="67" t="s">
        <v>34</v>
      </c>
      <c r="B145" s="63">
        <v>951</v>
      </c>
      <c r="C145" s="64"/>
      <c r="D145" s="64" t="s">
        <v>183</v>
      </c>
      <c r="E145" s="116">
        <v>708.062</v>
      </c>
      <c r="F145" s="61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54"/>
      <c r="W145" s="45"/>
    </row>
    <row r="146" spans="1:23" ht="20.25" customHeight="1" outlineLevel="6" thickBot="1">
      <c r="A146" s="8" t="s">
        <v>22</v>
      </c>
      <c r="B146" s="16">
        <v>951</v>
      </c>
      <c r="C146" s="9" t="s">
        <v>2</v>
      </c>
      <c r="D146" s="9" t="s">
        <v>184</v>
      </c>
      <c r="E146" s="10">
        <f>E147</f>
        <v>1638.7</v>
      </c>
      <c r="F146" s="61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54"/>
      <c r="W146" s="45"/>
    </row>
    <row r="147" spans="1:23" ht="34.5" customHeight="1" outlineLevel="6" thickBot="1">
      <c r="A147" s="62" t="s">
        <v>13</v>
      </c>
      <c r="B147" s="63">
        <v>951</v>
      </c>
      <c r="C147" s="64" t="s">
        <v>2</v>
      </c>
      <c r="D147" s="64" t="s">
        <v>185</v>
      </c>
      <c r="E147" s="66">
        <v>1638.7</v>
      </c>
      <c r="F147" s="61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54"/>
      <c r="W147" s="45"/>
    </row>
    <row r="148" spans="1:23" ht="18" customHeight="1" outlineLevel="6" thickBot="1">
      <c r="A148" s="8" t="s">
        <v>10</v>
      </c>
      <c r="B148" s="16">
        <v>951</v>
      </c>
      <c r="C148" s="9"/>
      <c r="D148" s="9" t="s">
        <v>184</v>
      </c>
      <c r="E148" s="10">
        <f>E149</f>
        <v>0</v>
      </c>
      <c r="F148" s="129" t="e">
        <f>#REF!+#REF!</f>
        <v>#REF!</v>
      </c>
      <c r="G148" s="25" t="e">
        <f>#REF!+#REF!</f>
        <v>#REF!</v>
      </c>
      <c r="H148" s="25" t="e">
        <f>#REF!+#REF!</f>
        <v>#REF!</v>
      </c>
      <c r="I148" s="25" t="e">
        <f>#REF!+#REF!</f>
        <v>#REF!</v>
      </c>
      <c r="J148" s="25" t="e">
        <f>#REF!+#REF!</f>
        <v>#REF!</v>
      </c>
      <c r="K148" s="25" t="e">
        <f>#REF!+#REF!</f>
        <v>#REF!</v>
      </c>
      <c r="L148" s="25" t="e">
        <f>#REF!+#REF!</f>
        <v>#REF!</v>
      </c>
      <c r="M148" s="25" t="e">
        <f>#REF!+#REF!</f>
        <v>#REF!</v>
      </c>
      <c r="N148" s="25" t="e">
        <f>#REF!+#REF!</f>
        <v>#REF!</v>
      </c>
      <c r="O148" s="25" t="e">
        <f>#REF!+#REF!</f>
        <v>#REF!</v>
      </c>
      <c r="P148" s="25" t="e">
        <f>#REF!+#REF!</f>
        <v>#REF!</v>
      </c>
      <c r="Q148" s="25" t="e">
        <f>#REF!+#REF!</f>
        <v>#REF!</v>
      </c>
      <c r="R148" s="25" t="e">
        <f>#REF!+#REF!</f>
        <v>#REF!</v>
      </c>
      <c r="S148" s="25" t="e">
        <f>#REF!+#REF!</f>
        <v>#REF!</v>
      </c>
      <c r="T148" s="25" t="e">
        <f>#REF!+#REF!</f>
        <v>#REF!</v>
      </c>
      <c r="U148" s="25" t="e">
        <f>#REF!+#REF!</f>
        <v>#REF!</v>
      </c>
      <c r="V148" s="53" t="e">
        <f>#REF!+#REF!</f>
        <v>#REF!</v>
      </c>
      <c r="W148" s="45" t="e">
        <f>V148/E146*100</f>
        <v>#REF!</v>
      </c>
    </row>
    <row r="149" spans="1:23" ht="33.75" customHeight="1" outlineLevel="4" thickBot="1">
      <c r="A149" s="62" t="s">
        <v>38</v>
      </c>
      <c r="B149" s="63">
        <v>951</v>
      </c>
      <c r="C149" s="64"/>
      <c r="D149" s="64" t="s">
        <v>186</v>
      </c>
      <c r="E149" s="66">
        <v>0</v>
      </c>
      <c r="F149" s="128" t="e">
        <f>#REF!</f>
        <v>#REF!</v>
      </c>
      <c r="G149" s="28" t="e">
        <f>#REF!</f>
        <v>#REF!</v>
      </c>
      <c r="H149" s="28" t="e">
        <f>#REF!</f>
        <v>#REF!</v>
      </c>
      <c r="I149" s="28" t="e">
        <f>#REF!</f>
        <v>#REF!</v>
      </c>
      <c r="J149" s="28" t="e">
        <f>#REF!</f>
        <v>#REF!</v>
      </c>
      <c r="K149" s="28" t="e">
        <f>#REF!</f>
        <v>#REF!</v>
      </c>
      <c r="L149" s="28" t="e">
        <f>#REF!</f>
        <v>#REF!</v>
      </c>
      <c r="M149" s="28" t="e">
        <f>#REF!</f>
        <v>#REF!</v>
      </c>
      <c r="N149" s="28" t="e">
        <f>#REF!</f>
        <v>#REF!</v>
      </c>
      <c r="O149" s="28" t="e">
        <f>#REF!</f>
        <v>#REF!</v>
      </c>
      <c r="P149" s="28" t="e">
        <f>#REF!</f>
        <v>#REF!</v>
      </c>
      <c r="Q149" s="28" t="e">
        <f>#REF!</f>
        <v>#REF!</v>
      </c>
      <c r="R149" s="28" t="e">
        <f>#REF!</f>
        <v>#REF!</v>
      </c>
      <c r="S149" s="28" t="e">
        <f>#REF!</f>
        <v>#REF!</v>
      </c>
      <c r="T149" s="28" t="e">
        <f>#REF!</f>
        <v>#REF!</v>
      </c>
      <c r="U149" s="28" t="e">
        <f>#REF!</f>
        <v>#REF!</v>
      </c>
      <c r="V149" s="52" t="e">
        <f>#REF!</f>
        <v>#REF!</v>
      </c>
      <c r="W149" s="45" t="e">
        <f>V149/E147*100</f>
        <v>#REF!</v>
      </c>
    </row>
    <row r="150" spans="1:23" ht="33" customHeight="1" outlineLevel="6" thickBot="1">
      <c r="A150" s="8" t="s">
        <v>96</v>
      </c>
      <c r="B150" s="16">
        <v>951</v>
      </c>
      <c r="C150" s="9"/>
      <c r="D150" s="9" t="s">
        <v>184</v>
      </c>
      <c r="E150" s="103">
        <f>E151</f>
        <v>379.281</v>
      </c>
      <c r="F150" s="129" t="e">
        <f>#REF!+#REF!</f>
        <v>#REF!</v>
      </c>
      <c r="G150" s="25" t="e">
        <f>#REF!+#REF!</f>
        <v>#REF!</v>
      </c>
      <c r="H150" s="25" t="e">
        <f>#REF!+#REF!</f>
        <v>#REF!</v>
      </c>
      <c r="I150" s="25" t="e">
        <f>#REF!+#REF!</f>
        <v>#REF!</v>
      </c>
      <c r="J150" s="25" t="e">
        <f>#REF!+#REF!</f>
        <v>#REF!</v>
      </c>
      <c r="K150" s="25" t="e">
        <f>#REF!+#REF!</f>
        <v>#REF!</v>
      </c>
      <c r="L150" s="25" t="e">
        <f>#REF!+#REF!</f>
        <v>#REF!</v>
      </c>
      <c r="M150" s="25" t="e">
        <f>#REF!+#REF!</f>
        <v>#REF!</v>
      </c>
      <c r="N150" s="25" t="e">
        <f>#REF!+#REF!</f>
        <v>#REF!</v>
      </c>
      <c r="O150" s="25" t="e">
        <f>#REF!+#REF!</f>
        <v>#REF!</v>
      </c>
      <c r="P150" s="25" t="e">
        <f>#REF!+#REF!</f>
        <v>#REF!</v>
      </c>
      <c r="Q150" s="25" t="e">
        <f>#REF!+#REF!</f>
        <v>#REF!</v>
      </c>
      <c r="R150" s="25" t="e">
        <f>#REF!+#REF!</f>
        <v>#REF!</v>
      </c>
      <c r="S150" s="25" t="e">
        <f>#REF!+#REF!</f>
        <v>#REF!</v>
      </c>
      <c r="T150" s="25" t="e">
        <f>#REF!+#REF!</f>
        <v>#REF!</v>
      </c>
      <c r="U150" s="25" t="e">
        <f>#REF!+#REF!</f>
        <v>#REF!</v>
      </c>
      <c r="V150" s="53" t="e">
        <f>#REF!+#REF!</f>
        <v>#REF!</v>
      </c>
      <c r="W150" s="45" t="e">
        <f>V150/E148*100</f>
        <v>#REF!</v>
      </c>
    </row>
    <row r="151" spans="1:23" ht="48" outlineLevel="6" thickBot="1">
      <c r="A151" s="62" t="s">
        <v>97</v>
      </c>
      <c r="B151" s="63">
        <v>951</v>
      </c>
      <c r="C151" s="64"/>
      <c r="D151" s="64" t="s">
        <v>187</v>
      </c>
      <c r="E151" s="102">
        <v>379.281</v>
      </c>
      <c r="F151" s="23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33"/>
      <c r="V151" s="49"/>
      <c r="W151" s="45"/>
    </row>
    <row r="152" spans="1:23" ht="16.5" outlineLevel="5" thickBot="1">
      <c r="A152" s="68" t="s">
        <v>98</v>
      </c>
      <c r="B152" s="16">
        <v>951</v>
      </c>
      <c r="C152" s="9"/>
      <c r="D152" s="9" t="s">
        <v>184</v>
      </c>
      <c r="E152" s="103">
        <f>E153</f>
        <v>2530</v>
      </c>
      <c r="F152" s="23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33"/>
      <c r="V152" s="49">
        <v>110.26701</v>
      </c>
      <c r="W152" s="45" t="e">
        <f>V152/#REF!*100</f>
        <v>#REF!</v>
      </c>
    </row>
    <row r="153" spans="1:23" ht="33" customHeight="1" outlineLevel="5" thickBot="1">
      <c r="A153" s="67" t="s">
        <v>99</v>
      </c>
      <c r="B153" s="63">
        <v>951</v>
      </c>
      <c r="C153" s="64"/>
      <c r="D153" s="64" t="s">
        <v>188</v>
      </c>
      <c r="E153" s="102">
        <v>2530</v>
      </c>
      <c r="F153" s="23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33"/>
      <c r="V153" s="49">
        <v>2639.87191</v>
      </c>
      <c r="W153" s="45" t="e">
        <f>V153/#REF!*100</f>
        <v>#REF!</v>
      </c>
    </row>
    <row r="154" spans="1:23" ht="22.5" customHeight="1" outlineLevel="5" thickBot="1">
      <c r="A154" s="8" t="s">
        <v>73</v>
      </c>
      <c r="B154" s="16">
        <v>951</v>
      </c>
      <c r="C154" s="9"/>
      <c r="D154" s="9" t="s">
        <v>184</v>
      </c>
      <c r="E154" s="103">
        <f>E155+E156</f>
        <v>0.722</v>
      </c>
      <c r="F154" s="23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33"/>
      <c r="V154" s="49"/>
      <c r="W154" s="45"/>
    </row>
    <row r="155" spans="1:23" ht="20.25" customHeight="1" outlineLevel="5" thickBot="1">
      <c r="A155" s="67" t="s">
        <v>74</v>
      </c>
      <c r="B155" s="63">
        <v>951</v>
      </c>
      <c r="C155" s="64"/>
      <c r="D155" s="64" t="s">
        <v>189</v>
      </c>
      <c r="E155" s="102">
        <v>0.722</v>
      </c>
      <c r="F155" s="23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33"/>
      <c r="V155" s="49"/>
      <c r="W155" s="45"/>
    </row>
    <row r="156" spans="1:23" ht="20.25" customHeight="1" outlineLevel="5" thickBot="1">
      <c r="A156" s="62" t="s">
        <v>100</v>
      </c>
      <c r="B156" s="63">
        <v>951</v>
      </c>
      <c r="C156" s="64"/>
      <c r="D156" s="64" t="s">
        <v>190</v>
      </c>
      <c r="E156" s="102">
        <v>0</v>
      </c>
      <c r="F156" s="23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33"/>
      <c r="V156" s="49"/>
      <c r="W156" s="45"/>
    </row>
    <row r="157" spans="1:23" ht="26.25" customHeight="1" outlineLevel="5" thickBot="1">
      <c r="A157" s="124" t="s">
        <v>93</v>
      </c>
      <c r="B157" s="16">
        <v>951</v>
      </c>
      <c r="C157" s="9"/>
      <c r="D157" s="9" t="s">
        <v>108</v>
      </c>
      <c r="E157" s="103">
        <f>E158</f>
        <v>0</v>
      </c>
      <c r="F157" s="23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33"/>
      <c r="V157" s="49"/>
      <c r="W157" s="45"/>
    </row>
    <row r="158" spans="1:23" ht="24" customHeight="1" outlineLevel="5" thickBot="1">
      <c r="A158" s="62" t="s">
        <v>85</v>
      </c>
      <c r="B158" s="85">
        <v>951</v>
      </c>
      <c r="C158" s="64"/>
      <c r="D158" s="64" t="s">
        <v>173</v>
      </c>
      <c r="E158" s="66">
        <v>0</v>
      </c>
      <c r="F158" s="23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33"/>
      <c r="V158" s="49"/>
      <c r="W158" s="45"/>
    </row>
    <row r="159" spans="1:23" ht="24" customHeight="1" outlineLevel="5" thickBot="1">
      <c r="A159" s="8" t="s">
        <v>11</v>
      </c>
      <c r="B159" s="16">
        <v>951</v>
      </c>
      <c r="C159" s="9"/>
      <c r="D159" s="9" t="s">
        <v>108</v>
      </c>
      <c r="E159" s="103">
        <f>E160</f>
        <v>1470</v>
      </c>
      <c r="F159" s="23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33"/>
      <c r="V159" s="49"/>
      <c r="W159" s="45"/>
    </row>
    <row r="160" spans="1:23" ht="37.5" customHeight="1" outlineLevel="5" thickBot="1">
      <c r="A160" s="84" t="s">
        <v>86</v>
      </c>
      <c r="B160" s="85">
        <v>951</v>
      </c>
      <c r="C160" s="64"/>
      <c r="D160" s="64" t="s">
        <v>171</v>
      </c>
      <c r="E160" s="66">
        <v>1470</v>
      </c>
      <c r="F160" s="23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33"/>
      <c r="V160" s="49"/>
      <c r="W160" s="45"/>
    </row>
    <row r="161" spans="1:23" ht="19.5" outlineLevel="6" thickBot="1">
      <c r="A161" s="124" t="s">
        <v>203</v>
      </c>
      <c r="B161" s="16">
        <v>951</v>
      </c>
      <c r="C161" s="9"/>
      <c r="D161" s="9" t="s">
        <v>108</v>
      </c>
      <c r="E161" s="10">
        <f>E162</f>
        <v>0</v>
      </c>
      <c r="F161" s="21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31"/>
      <c r="V161" s="49">
        <v>0</v>
      </c>
      <c r="W161" s="45">
        <f>V161/E159*100</f>
        <v>0</v>
      </c>
    </row>
    <row r="162" spans="1:23" ht="16.5" outlineLevel="6" thickBot="1">
      <c r="A162" s="62" t="s">
        <v>85</v>
      </c>
      <c r="B162" s="63">
        <v>951</v>
      </c>
      <c r="C162" s="64"/>
      <c r="D162" s="64" t="s">
        <v>173</v>
      </c>
      <c r="E162" s="66">
        <v>0</v>
      </c>
      <c r="F162" s="127" t="e">
        <f>#REF!</f>
        <v>#REF!</v>
      </c>
      <c r="G162" s="26" t="e">
        <f>#REF!</f>
        <v>#REF!</v>
      </c>
      <c r="H162" s="26" t="e">
        <f>#REF!</f>
        <v>#REF!</v>
      </c>
      <c r="I162" s="26" t="e">
        <f>#REF!</f>
        <v>#REF!</v>
      </c>
      <c r="J162" s="26" t="e">
        <f>#REF!</f>
        <v>#REF!</v>
      </c>
      <c r="K162" s="26" t="e">
        <f>#REF!</f>
        <v>#REF!</v>
      </c>
      <c r="L162" s="26" t="e">
        <f>#REF!</f>
        <v>#REF!</v>
      </c>
      <c r="M162" s="26" t="e">
        <f>#REF!</f>
        <v>#REF!</v>
      </c>
      <c r="N162" s="26" t="e">
        <f>#REF!</f>
        <v>#REF!</v>
      </c>
      <c r="O162" s="26" t="e">
        <f>#REF!</f>
        <v>#REF!</v>
      </c>
      <c r="P162" s="26" t="e">
        <f>#REF!</f>
        <v>#REF!</v>
      </c>
      <c r="Q162" s="26" t="e">
        <f>#REF!</f>
        <v>#REF!</v>
      </c>
      <c r="R162" s="26" t="e">
        <f>#REF!</f>
        <v>#REF!</v>
      </c>
      <c r="S162" s="26" t="e">
        <f>#REF!</f>
        <v>#REF!</v>
      </c>
      <c r="T162" s="26" t="e">
        <f>#REF!</f>
        <v>#REF!</v>
      </c>
      <c r="U162" s="26" t="e">
        <f>#REF!</f>
        <v>#REF!</v>
      </c>
      <c r="V162" s="50" t="e">
        <f>#REF!</f>
        <v>#REF!</v>
      </c>
      <c r="W162" s="45" t="e">
        <f>V162/E160*100</f>
        <v>#REF!</v>
      </c>
    </row>
    <row r="163" spans="1:23" ht="16.5" outlineLevel="6" thickBot="1">
      <c r="A163" s="8" t="s">
        <v>12</v>
      </c>
      <c r="B163" s="16">
        <v>951</v>
      </c>
      <c r="C163" s="9"/>
      <c r="D163" s="9" t="s">
        <v>184</v>
      </c>
      <c r="E163" s="10">
        <f>E164</f>
        <v>720</v>
      </c>
      <c r="F163" s="120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121"/>
      <c r="W163" s="45"/>
    </row>
    <row r="164" spans="1:23" ht="32.25" outlineLevel="6" thickBot="1">
      <c r="A164" s="62" t="s">
        <v>51</v>
      </c>
      <c r="B164" s="63">
        <v>951</v>
      </c>
      <c r="C164" s="64"/>
      <c r="D164" s="64" t="s">
        <v>191</v>
      </c>
      <c r="E164" s="66">
        <v>720</v>
      </c>
      <c r="F164" s="120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121"/>
      <c r="W164" s="45"/>
    </row>
    <row r="165" spans="1:23" ht="32.25" outlineLevel="6" thickBot="1">
      <c r="A165" s="68" t="s">
        <v>15</v>
      </c>
      <c r="B165" s="16">
        <v>951</v>
      </c>
      <c r="C165" s="9"/>
      <c r="D165" s="9" t="s">
        <v>184</v>
      </c>
      <c r="E165" s="10">
        <f>E166</f>
        <v>2000</v>
      </c>
      <c r="F165" s="56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54"/>
      <c r="W165" s="45"/>
    </row>
    <row r="166" spans="1:23" ht="32.25" outlineLevel="6" thickBot="1">
      <c r="A166" s="67" t="s">
        <v>54</v>
      </c>
      <c r="B166" s="63">
        <v>951</v>
      </c>
      <c r="C166" s="64"/>
      <c r="D166" s="64" t="s">
        <v>192</v>
      </c>
      <c r="E166" s="66">
        <v>2000</v>
      </c>
      <c r="F166" s="126" t="e">
        <f>#REF!</f>
        <v>#REF!</v>
      </c>
      <c r="G166" s="27" t="e">
        <f>#REF!</f>
        <v>#REF!</v>
      </c>
      <c r="H166" s="27" t="e">
        <f>#REF!</f>
        <v>#REF!</v>
      </c>
      <c r="I166" s="27" t="e">
        <f>#REF!</f>
        <v>#REF!</v>
      </c>
      <c r="J166" s="27" t="e">
        <f>#REF!</f>
        <v>#REF!</v>
      </c>
      <c r="K166" s="27" t="e">
        <f>#REF!</f>
        <v>#REF!</v>
      </c>
      <c r="L166" s="27" t="e">
        <f>#REF!</f>
        <v>#REF!</v>
      </c>
      <c r="M166" s="27" t="e">
        <f>#REF!</f>
        <v>#REF!</v>
      </c>
      <c r="N166" s="27" t="e">
        <f>#REF!</f>
        <v>#REF!</v>
      </c>
      <c r="O166" s="27" t="e">
        <f>#REF!</f>
        <v>#REF!</v>
      </c>
      <c r="P166" s="27" t="e">
        <f>#REF!</f>
        <v>#REF!</v>
      </c>
      <c r="Q166" s="27" t="e">
        <f>#REF!</f>
        <v>#REF!</v>
      </c>
      <c r="R166" s="27" t="e">
        <f>#REF!</f>
        <v>#REF!</v>
      </c>
      <c r="S166" s="27" t="e">
        <f>#REF!</f>
        <v>#REF!</v>
      </c>
      <c r="T166" s="27" t="e">
        <f>#REF!</f>
        <v>#REF!</v>
      </c>
      <c r="U166" s="27" t="e">
        <f>#REF!</f>
        <v>#REF!</v>
      </c>
      <c r="V166" s="51" t="e">
        <f>#REF!</f>
        <v>#REF!</v>
      </c>
      <c r="W166" s="45" t="e">
        <f>V166/E164*100</f>
        <v>#REF!</v>
      </c>
    </row>
    <row r="167" spans="1:23" ht="16.5" outlineLevel="6" thickBot="1">
      <c r="A167" s="8" t="s">
        <v>20</v>
      </c>
      <c r="B167" s="16">
        <v>951</v>
      </c>
      <c r="C167" s="9"/>
      <c r="D167" s="9" t="s">
        <v>184</v>
      </c>
      <c r="E167" s="10">
        <f>E168</f>
        <v>0</v>
      </c>
      <c r="F167" s="128" t="e">
        <f>#REF!</f>
        <v>#REF!</v>
      </c>
      <c r="G167" s="28" t="e">
        <f>#REF!</f>
        <v>#REF!</v>
      </c>
      <c r="H167" s="28" t="e">
        <f>#REF!</f>
        <v>#REF!</v>
      </c>
      <c r="I167" s="28" t="e">
        <f>#REF!</f>
        <v>#REF!</v>
      </c>
      <c r="J167" s="28" t="e">
        <f>#REF!</f>
        <v>#REF!</v>
      </c>
      <c r="K167" s="28" t="e">
        <f>#REF!</f>
        <v>#REF!</v>
      </c>
      <c r="L167" s="28" t="e">
        <f>#REF!</f>
        <v>#REF!</v>
      </c>
      <c r="M167" s="28" t="e">
        <f>#REF!</f>
        <v>#REF!</v>
      </c>
      <c r="N167" s="28" t="e">
        <f>#REF!</f>
        <v>#REF!</v>
      </c>
      <c r="O167" s="28" t="e">
        <f>#REF!</f>
        <v>#REF!</v>
      </c>
      <c r="P167" s="28" t="e">
        <f>#REF!</f>
        <v>#REF!</v>
      </c>
      <c r="Q167" s="28" t="e">
        <f>#REF!</f>
        <v>#REF!</v>
      </c>
      <c r="R167" s="28" t="e">
        <f>#REF!</f>
        <v>#REF!</v>
      </c>
      <c r="S167" s="28" t="e">
        <f>#REF!</f>
        <v>#REF!</v>
      </c>
      <c r="T167" s="28" t="e">
        <f>#REF!</f>
        <v>#REF!</v>
      </c>
      <c r="U167" s="28" t="e">
        <f>#REF!</f>
        <v>#REF!</v>
      </c>
      <c r="V167" s="48" t="e">
        <f>#REF!</f>
        <v>#REF!</v>
      </c>
      <c r="W167" s="45" t="e">
        <f aca="true" t="shared" si="2" ref="W167:W172">V167/E165*100</f>
        <v>#REF!</v>
      </c>
    </row>
    <row r="168" spans="1:23" ht="32.25" customHeight="1" outlineLevel="6" thickBot="1">
      <c r="A168" s="62" t="s">
        <v>55</v>
      </c>
      <c r="B168" s="63">
        <v>951</v>
      </c>
      <c r="C168" s="64"/>
      <c r="D168" s="64" t="s">
        <v>193</v>
      </c>
      <c r="E168" s="66">
        <v>0</v>
      </c>
      <c r="F168" s="127" t="e">
        <f>#REF!</f>
        <v>#REF!</v>
      </c>
      <c r="G168" s="26" t="e">
        <f>#REF!</f>
        <v>#REF!</v>
      </c>
      <c r="H168" s="26" t="e">
        <f>#REF!</f>
        <v>#REF!</v>
      </c>
      <c r="I168" s="26" t="e">
        <f>#REF!</f>
        <v>#REF!</v>
      </c>
      <c r="J168" s="26" t="e">
        <f>#REF!</f>
        <v>#REF!</v>
      </c>
      <c r="K168" s="26" t="e">
        <f>#REF!</f>
        <v>#REF!</v>
      </c>
      <c r="L168" s="26" t="e">
        <f>#REF!</f>
        <v>#REF!</v>
      </c>
      <c r="M168" s="26" t="e">
        <f>#REF!</f>
        <v>#REF!</v>
      </c>
      <c r="N168" s="26" t="e">
        <f>#REF!</f>
        <v>#REF!</v>
      </c>
      <c r="O168" s="26" t="e">
        <f>#REF!</f>
        <v>#REF!</v>
      </c>
      <c r="P168" s="26" t="e">
        <f>#REF!</f>
        <v>#REF!</v>
      </c>
      <c r="Q168" s="26" t="e">
        <f>#REF!</f>
        <v>#REF!</v>
      </c>
      <c r="R168" s="26" t="e">
        <f>#REF!</f>
        <v>#REF!</v>
      </c>
      <c r="S168" s="26" t="e">
        <f>#REF!</f>
        <v>#REF!</v>
      </c>
      <c r="T168" s="26" t="e">
        <f>#REF!</f>
        <v>#REF!</v>
      </c>
      <c r="U168" s="26" t="e">
        <f>#REF!</f>
        <v>#REF!</v>
      </c>
      <c r="V168" s="50" t="e">
        <f>#REF!</f>
        <v>#REF!</v>
      </c>
      <c r="W168" s="45" t="e">
        <f t="shared" si="2"/>
        <v>#REF!</v>
      </c>
    </row>
    <row r="169" spans="1:23" ht="18.75" customHeight="1" outlineLevel="6" thickBot="1">
      <c r="A169" s="8" t="s">
        <v>56</v>
      </c>
      <c r="B169" s="16">
        <v>951</v>
      </c>
      <c r="C169" s="9"/>
      <c r="D169" s="9" t="s">
        <v>184</v>
      </c>
      <c r="E169" s="10">
        <f>E170</f>
        <v>300</v>
      </c>
      <c r="F169" s="22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32"/>
      <c r="V169" s="49">
        <v>48.715</v>
      </c>
      <c r="W169" s="45" t="e">
        <f t="shared" si="2"/>
        <v>#DIV/0!</v>
      </c>
    </row>
    <row r="170" spans="1:23" ht="48.75" customHeight="1" outlineLevel="6" thickBot="1">
      <c r="A170" s="62" t="s">
        <v>57</v>
      </c>
      <c r="B170" s="63">
        <v>951</v>
      </c>
      <c r="C170" s="64"/>
      <c r="D170" s="64" t="s">
        <v>194</v>
      </c>
      <c r="E170" s="66">
        <v>300</v>
      </c>
      <c r="F170" s="127" t="e">
        <f>#REF!</f>
        <v>#REF!</v>
      </c>
      <c r="G170" s="26" t="e">
        <f>#REF!</f>
        <v>#REF!</v>
      </c>
      <c r="H170" s="26" t="e">
        <f>#REF!</f>
        <v>#REF!</v>
      </c>
      <c r="I170" s="26" t="e">
        <f>#REF!</f>
        <v>#REF!</v>
      </c>
      <c r="J170" s="26" t="e">
        <f>#REF!</f>
        <v>#REF!</v>
      </c>
      <c r="K170" s="26" t="e">
        <f>#REF!</f>
        <v>#REF!</v>
      </c>
      <c r="L170" s="26" t="e">
        <f>#REF!</f>
        <v>#REF!</v>
      </c>
      <c r="M170" s="26" t="e">
        <f>#REF!</f>
        <v>#REF!</v>
      </c>
      <c r="N170" s="26" t="e">
        <f>#REF!</f>
        <v>#REF!</v>
      </c>
      <c r="O170" s="26" t="e">
        <f>#REF!</f>
        <v>#REF!</v>
      </c>
      <c r="P170" s="26" t="e">
        <f>#REF!</f>
        <v>#REF!</v>
      </c>
      <c r="Q170" s="26" t="e">
        <f>#REF!</f>
        <v>#REF!</v>
      </c>
      <c r="R170" s="26" t="e">
        <f>#REF!</f>
        <v>#REF!</v>
      </c>
      <c r="S170" s="26" t="e">
        <f>#REF!</f>
        <v>#REF!</v>
      </c>
      <c r="T170" s="26" t="e">
        <f>#REF!</f>
        <v>#REF!</v>
      </c>
      <c r="U170" s="26" t="e">
        <f>#REF!</f>
        <v>#REF!</v>
      </c>
      <c r="V170" s="50" t="e">
        <f>#REF!</f>
        <v>#REF!</v>
      </c>
      <c r="W170" s="45" t="e">
        <f t="shared" si="2"/>
        <v>#REF!</v>
      </c>
    </row>
    <row r="171" spans="1:23" ht="18" customHeight="1" outlineLevel="6" thickBot="1">
      <c r="A171" s="68" t="s">
        <v>21</v>
      </c>
      <c r="B171" s="16">
        <v>951</v>
      </c>
      <c r="C171" s="9"/>
      <c r="D171" s="9" t="s">
        <v>184</v>
      </c>
      <c r="E171" s="10">
        <f>E172+E173</f>
        <v>21210</v>
      </c>
      <c r="F171" s="129" t="e">
        <f>#REF!</f>
        <v>#REF!</v>
      </c>
      <c r="G171" s="25" t="e">
        <f>#REF!</f>
        <v>#REF!</v>
      </c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 t="e">
        <f>#REF!</f>
        <v>#REF!</v>
      </c>
      <c r="O171" s="25" t="e">
        <f>#REF!</f>
        <v>#REF!</v>
      </c>
      <c r="P171" s="25" t="e">
        <f>#REF!</f>
        <v>#REF!</v>
      </c>
      <c r="Q171" s="25" t="e">
        <f>#REF!</f>
        <v>#REF!</v>
      </c>
      <c r="R171" s="25" t="e">
        <f>#REF!</f>
        <v>#REF!</v>
      </c>
      <c r="S171" s="25" t="e">
        <f>#REF!</f>
        <v>#REF!</v>
      </c>
      <c r="T171" s="25" t="e">
        <f>#REF!</f>
        <v>#REF!</v>
      </c>
      <c r="U171" s="25" t="e">
        <f>#REF!</f>
        <v>#REF!</v>
      </c>
      <c r="V171" s="53" t="e">
        <f>#REF!</f>
        <v>#REF!</v>
      </c>
      <c r="W171" s="45" t="e">
        <f t="shared" si="2"/>
        <v>#REF!</v>
      </c>
    </row>
    <row r="172" spans="1:23" ht="48" outlineLevel="6" thickBot="1">
      <c r="A172" s="62" t="s">
        <v>58</v>
      </c>
      <c r="B172" s="63">
        <v>951</v>
      </c>
      <c r="C172" s="64"/>
      <c r="D172" s="64" t="s">
        <v>195</v>
      </c>
      <c r="E172" s="66">
        <v>3151.866</v>
      </c>
      <c r="F172" s="128" t="e">
        <f>#REF!</f>
        <v>#REF!</v>
      </c>
      <c r="G172" s="28" t="e">
        <f>#REF!</f>
        <v>#REF!</v>
      </c>
      <c r="H172" s="28" t="e">
        <f>#REF!</f>
        <v>#REF!</v>
      </c>
      <c r="I172" s="28" t="e">
        <f>#REF!</f>
        <v>#REF!</v>
      </c>
      <c r="J172" s="28" t="e">
        <f>#REF!</f>
        <v>#REF!</v>
      </c>
      <c r="K172" s="28" t="e">
        <f>#REF!</f>
        <v>#REF!</v>
      </c>
      <c r="L172" s="28" t="e">
        <f>#REF!</f>
        <v>#REF!</v>
      </c>
      <c r="M172" s="28" t="e">
        <f>#REF!</f>
        <v>#REF!</v>
      </c>
      <c r="N172" s="28" t="e">
        <f>#REF!</f>
        <v>#REF!</v>
      </c>
      <c r="O172" s="28" t="e">
        <f>#REF!</f>
        <v>#REF!</v>
      </c>
      <c r="P172" s="28" t="e">
        <f>#REF!</f>
        <v>#REF!</v>
      </c>
      <c r="Q172" s="28" t="e">
        <f>#REF!</f>
        <v>#REF!</v>
      </c>
      <c r="R172" s="28" t="e">
        <f>#REF!</f>
        <v>#REF!</v>
      </c>
      <c r="S172" s="28" t="e">
        <f>#REF!</f>
        <v>#REF!</v>
      </c>
      <c r="T172" s="28" t="e">
        <f>#REF!</f>
        <v>#REF!</v>
      </c>
      <c r="U172" s="28" t="e">
        <f>#REF!</f>
        <v>#REF!</v>
      </c>
      <c r="V172" s="52" t="e">
        <f>#REF!</f>
        <v>#REF!</v>
      </c>
      <c r="W172" s="45" t="e">
        <f t="shared" si="2"/>
        <v>#REF!</v>
      </c>
    </row>
    <row r="173" spans="1:23" ht="48" outlineLevel="6" thickBot="1">
      <c r="A173" s="62" t="s">
        <v>270</v>
      </c>
      <c r="B173" s="63">
        <v>951</v>
      </c>
      <c r="C173" s="64"/>
      <c r="D173" s="64" t="s">
        <v>271</v>
      </c>
      <c r="E173" s="66">
        <v>18058.134</v>
      </c>
      <c r="F173" s="41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58"/>
      <c r="W173" s="45"/>
    </row>
    <row r="174" spans="1:23" ht="33.75" customHeight="1" outlineLevel="6" thickBot="1">
      <c r="A174" s="130" t="s">
        <v>19</v>
      </c>
      <c r="B174" s="131" t="s">
        <v>18</v>
      </c>
      <c r="C174" s="132"/>
      <c r="D174" s="131" t="s">
        <v>169</v>
      </c>
      <c r="E174" s="133">
        <f>E186+E177+E175+E184+E182+E180</f>
        <v>4654.588</v>
      </c>
      <c r="F174" s="41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58"/>
      <c r="W174" s="45"/>
    </row>
    <row r="175" spans="1:23" ht="33.75" customHeight="1" outlineLevel="6" thickBot="1">
      <c r="A175" s="124" t="s">
        <v>103</v>
      </c>
      <c r="B175" s="137" t="s">
        <v>18</v>
      </c>
      <c r="C175" s="138"/>
      <c r="D175" s="137" t="s">
        <v>184</v>
      </c>
      <c r="E175" s="115">
        <f>E176</f>
        <v>0</v>
      </c>
      <c r="F175" s="41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58"/>
      <c r="W175" s="45"/>
    </row>
    <row r="176" spans="1:23" ht="16.5" outlineLevel="6" thickBot="1">
      <c r="A176" s="62" t="s">
        <v>255</v>
      </c>
      <c r="B176" s="139" t="s">
        <v>18</v>
      </c>
      <c r="C176" s="140"/>
      <c r="D176" s="139" t="s">
        <v>254</v>
      </c>
      <c r="E176" s="114">
        <v>0</v>
      </c>
      <c r="F176" s="125" t="e">
        <f>#REF!+#REF!</f>
        <v>#REF!</v>
      </c>
      <c r="G176" s="24" t="e">
        <f>#REF!+#REF!</f>
        <v>#REF!</v>
      </c>
      <c r="H176" s="24" t="e">
        <f>#REF!+#REF!</f>
        <v>#REF!</v>
      </c>
      <c r="I176" s="24" t="e">
        <f>#REF!+#REF!</f>
        <v>#REF!</v>
      </c>
      <c r="J176" s="24" t="e">
        <f>#REF!+#REF!</f>
        <v>#REF!</v>
      </c>
      <c r="K176" s="24" t="e">
        <f>#REF!+#REF!</f>
        <v>#REF!</v>
      </c>
      <c r="L176" s="24" t="e">
        <f>#REF!+#REF!</f>
        <v>#REF!</v>
      </c>
      <c r="M176" s="24" t="e">
        <f>#REF!+#REF!</f>
        <v>#REF!</v>
      </c>
      <c r="N176" s="24" t="e">
        <f>#REF!+#REF!</f>
        <v>#REF!</v>
      </c>
      <c r="O176" s="24" t="e">
        <f>#REF!+#REF!</f>
        <v>#REF!</v>
      </c>
      <c r="P176" s="24" t="e">
        <f>#REF!+#REF!</f>
        <v>#REF!</v>
      </c>
      <c r="Q176" s="24" t="e">
        <f>#REF!+#REF!</f>
        <v>#REF!</v>
      </c>
      <c r="R176" s="24" t="e">
        <f>#REF!+#REF!</f>
        <v>#REF!</v>
      </c>
      <c r="S176" s="24" t="e">
        <f>#REF!+#REF!</f>
        <v>#REF!</v>
      </c>
      <c r="T176" s="24" t="e">
        <f>#REF!+#REF!</f>
        <v>#REF!</v>
      </c>
      <c r="U176" s="24" t="e">
        <f>#REF!+#REF!</f>
        <v>#REF!</v>
      </c>
      <c r="V176" s="46" t="e">
        <f>#REF!+#REF!</f>
        <v>#REF!</v>
      </c>
      <c r="W176" s="45" t="e">
        <f>V176/E174*100</f>
        <v>#REF!</v>
      </c>
    </row>
    <row r="177" spans="1:23" ht="16.5" outlineLevel="6" thickBot="1">
      <c r="A177" s="124" t="s">
        <v>93</v>
      </c>
      <c r="B177" s="137" t="s">
        <v>18</v>
      </c>
      <c r="C177" s="138"/>
      <c r="D177" s="137" t="s">
        <v>184</v>
      </c>
      <c r="E177" s="115">
        <f>E179+E178</f>
        <v>448.588</v>
      </c>
      <c r="F177" s="109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1"/>
      <c r="W177" s="45"/>
    </row>
    <row r="178" spans="1:23" ht="16.5" outlineLevel="6" thickBot="1">
      <c r="A178" s="62" t="s">
        <v>255</v>
      </c>
      <c r="B178" s="139" t="s">
        <v>18</v>
      </c>
      <c r="C178" s="140"/>
      <c r="D178" s="139" t="s">
        <v>254</v>
      </c>
      <c r="E178" s="114">
        <v>448.588</v>
      </c>
      <c r="F178" s="109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1"/>
      <c r="W178" s="45"/>
    </row>
    <row r="179" spans="1:23" ht="16.5" outlineLevel="6" thickBot="1">
      <c r="A179" s="62" t="s">
        <v>85</v>
      </c>
      <c r="B179" s="139" t="s">
        <v>18</v>
      </c>
      <c r="C179" s="140"/>
      <c r="D179" s="139" t="s">
        <v>173</v>
      </c>
      <c r="E179" s="114">
        <v>0</v>
      </c>
      <c r="F179" s="109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1"/>
      <c r="W179" s="45"/>
    </row>
    <row r="180" spans="1:23" ht="16.5" outlineLevel="6" thickBot="1">
      <c r="A180" s="124" t="s">
        <v>256</v>
      </c>
      <c r="B180" s="137" t="s">
        <v>18</v>
      </c>
      <c r="C180" s="138"/>
      <c r="D180" s="137" t="s">
        <v>184</v>
      </c>
      <c r="E180" s="115">
        <f>E181</f>
        <v>0</v>
      </c>
      <c r="F180" s="109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1"/>
      <c r="W180" s="45"/>
    </row>
    <row r="181" spans="1:23" ht="16.5" outlineLevel="6" thickBot="1">
      <c r="A181" s="62" t="s">
        <v>85</v>
      </c>
      <c r="B181" s="139" t="s">
        <v>18</v>
      </c>
      <c r="C181" s="140"/>
      <c r="D181" s="139" t="s">
        <v>173</v>
      </c>
      <c r="E181" s="114">
        <v>0</v>
      </c>
      <c r="F181" s="109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1"/>
      <c r="W181" s="45"/>
    </row>
    <row r="182" spans="1:23" ht="16.5" outlineLevel="6" thickBot="1">
      <c r="A182" s="8" t="s">
        <v>11</v>
      </c>
      <c r="B182" s="137" t="s">
        <v>18</v>
      </c>
      <c r="C182" s="138"/>
      <c r="D182" s="137" t="s">
        <v>184</v>
      </c>
      <c r="E182" s="115">
        <f>E183</f>
        <v>0</v>
      </c>
      <c r="F182" s="109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1"/>
      <c r="W182" s="45"/>
    </row>
    <row r="183" spans="1:23" ht="16.5" outlineLevel="6" thickBot="1">
      <c r="A183" s="62" t="s">
        <v>85</v>
      </c>
      <c r="B183" s="139" t="s">
        <v>18</v>
      </c>
      <c r="C183" s="140"/>
      <c r="D183" s="139" t="s">
        <v>173</v>
      </c>
      <c r="E183" s="114">
        <v>0</v>
      </c>
      <c r="F183" s="109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1"/>
      <c r="W183" s="45"/>
    </row>
    <row r="184" spans="1:23" ht="16.5" outlineLevel="6" thickBot="1">
      <c r="A184" s="8" t="s">
        <v>204</v>
      </c>
      <c r="B184" s="16">
        <v>953</v>
      </c>
      <c r="C184" s="9"/>
      <c r="D184" s="9" t="s">
        <v>184</v>
      </c>
      <c r="E184" s="103">
        <f>E185</f>
        <v>0</v>
      </c>
      <c r="F184" s="109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1"/>
      <c r="W184" s="45"/>
    </row>
    <row r="185" spans="1:23" ht="32.25" outlineLevel="6" thickBot="1">
      <c r="A185" s="67" t="s">
        <v>205</v>
      </c>
      <c r="B185" s="63">
        <v>953</v>
      </c>
      <c r="C185" s="64"/>
      <c r="D185" s="64" t="s">
        <v>206</v>
      </c>
      <c r="E185" s="102">
        <v>0</v>
      </c>
      <c r="F185" s="109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1"/>
      <c r="W185" s="45"/>
    </row>
    <row r="186" spans="1:23" ht="16.5" outlineLevel="6" thickBot="1">
      <c r="A186" s="8" t="s">
        <v>14</v>
      </c>
      <c r="B186" s="16">
        <v>953</v>
      </c>
      <c r="C186" s="9"/>
      <c r="D186" s="9" t="s">
        <v>184</v>
      </c>
      <c r="E186" s="103">
        <f>E187</f>
        <v>4206</v>
      </c>
      <c r="F186" s="109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1"/>
      <c r="W186" s="45"/>
    </row>
    <row r="187" spans="1:23" ht="48" outlineLevel="6" thickBot="1">
      <c r="A187" s="67" t="s">
        <v>69</v>
      </c>
      <c r="B187" s="63">
        <v>953</v>
      </c>
      <c r="C187" s="64"/>
      <c r="D187" s="64" t="s">
        <v>196</v>
      </c>
      <c r="E187" s="102">
        <v>4206</v>
      </c>
      <c r="F187" s="109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1"/>
      <c r="W187" s="45"/>
    </row>
    <row r="188" spans="1:23" ht="19.5" outlineLevel="6" thickBot="1">
      <c r="A188" s="37" t="s">
        <v>3</v>
      </c>
      <c r="B188" s="37"/>
      <c r="C188" s="37"/>
      <c r="D188" s="37"/>
      <c r="E188" s="106">
        <f>E9+E123</f>
        <v>598939.492</v>
      </c>
      <c r="F188" s="41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54"/>
      <c r="W188" s="45"/>
    </row>
    <row r="189" spans="1:23" ht="49.5" customHeight="1" outlineLevel="6">
      <c r="A189" s="1"/>
      <c r="B189" s="19"/>
      <c r="C189" s="1"/>
      <c r="D189" s="1"/>
      <c r="E189" s="1"/>
      <c r="F189" s="41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54"/>
      <c r="W189" s="45"/>
    </row>
    <row r="190" spans="1:23" ht="18.75">
      <c r="A190" s="3"/>
      <c r="B190" s="3"/>
      <c r="C190" s="3"/>
      <c r="D190" s="3"/>
      <c r="E190" s="3"/>
      <c r="F190" s="29" t="e">
        <f>#REF!+#REF!+F176+F126</f>
        <v>#REF!</v>
      </c>
      <c r="G190" s="29" t="e">
        <f>#REF!+#REF!+G176+G126</f>
        <v>#REF!</v>
      </c>
      <c r="H190" s="29" t="e">
        <f>#REF!+#REF!+H176+H126</f>
        <v>#REF!</v>
      </c>
      <c r="I190" s="29" t="e">
        <f>#REF!+#REF!+I176+I126</f>
        <v>#REF!</v>
      </c>
      <c r="J190" s="29" t="e">
        <f>#REF!+#REF!+J176+J126</f>
        <v>#REF!</v>
      </c>
      <c r="K190" s="29" t="e">
        <f>#REF!+#REF!+K176+K126</f>
        <v>#REF!</v>
      </c>
      <c r="L190" s="29" t="e">
        <f>#REF!+#REF!+L176+L126</f>
        <v>#REF!</v>
      </c>
      <c r="M190" s="29" t="e">
        <f>#REF!+#REF!+M176+M126</f>
        <v>#REF!</v>
      </c>
      <c r="N190" s="29" t="e">
        <f>#REF!+#REF!+N176+N126</f>
        <v>#REF!</v>
      </c>
      <c r="O190" s="29" t="e">
        <f>#REF!+#REF!+O176+O126</f>
        <v>#REF!</v>
      </c>
      <c r="P190" s="29" t="e">
        <f>#REF!+#REF!+P176+P126</f>
        <v>#REF!</v>
      </c>
      <c r="Q190" s="29" t="e">
        <f>#REF!+#REF!+Q176+Q126</f>
        <v>#REF!</v>
      </c>
      <c r="R190" s="29" t="e">
        <f>#REF!+#REF!+R176+R126</f>
        <v>#REF!</v>
      </c>
      <c r="S190" s="29" t="e">
        <f>#REF!+#REF!+S176+S126</f>
        <v>#REF!</v>
      </c>
      <c r="T190" s="29" t="e">
        <f>#REF!+#REF!+T176+T126</f>
        <v>#REF!</v>
      </c>
      <c r="U190" s="29" t="e">
        <f>#REF!+#REF!+U176+U126</f>
        <v>#REF!</v>
      </c>
      <c r="V190" s="55" t="e">
        <f>#REF!+#REF!+V176+V126</f>
        <v>#REF!</v>
      </c>
      <c r="W190" s="42" t="e">
        <f>V190/E188*100</f>
        <v>#REF!</v>
      </c>
    </row>
    <row r="191" spans="6:21" ht="15.75"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6:21" ht="15.75"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</sheetData>
  <sheetProtection/>
  <autoFilter ref="A8:E188"/>
  <mergeCells count="5">
    <mergeCell ref="A6:T6"/>
    <mergeCell ref="B1:U1"/>
    <mergeCell ref="B2:U2"/>
    <mergeCell ref="A5:T5"/>
    <mergeCell ref="B3:T3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2017-12-20T21:31:53Z</cp:lastPrinted>
  <dcterms:created xsi:type="dcterms:W3CDTF">2008-11-11T04:53:42Z</dcterms:created>
  <dcterms:modified xsi:type="dcterms:W3CDTF">2017-12-20T21:34:19Z</dcterms:modified>
  <cp:category/>
  <cp:version/>
  <cp:contentType/>
  <cp:contentStatus/>
</cp:coreProperties>
</file>